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lasp\Desktop\"/>
    </mc:Choice>
  </mc:AlternateContent>
  <xr:revisionPtr revIDLastSave="0" documentId="8_{F387CAE1-BFA6-4E5C-AC75-453DFCF35895}" xr6:coauthVersionLast="45" xr6:coauthVersionMax="45" xr10:uidLastSave="{00000000-0000-0000-0000-000000000000}"/>
  <bookViews>
    <workbookView xWindow="-120" yWindow="-120" windowWidth="20730" windowHeight="11160" xr2:uid="{2DAEF5C2-8CDD-44C3-AA50-73FB4E513701}"/>
  </bookViews>
  <sheets>
    <sheet name="Auditdocument ABU" sheetId="4" r:id="rId1"/>
    <sheet name="Beslisboom" sheetId="9" r:id="rId2"/>
  </sheets>
  <externalReferences>
    <externalReference r:id="rId3"/>
    <externalReference r:id="rId4"/>
  </externalReferences>
  <definedNames>
    <definedName name="_GoBack" localSheetId="0">'Auditdocument ABU'!#REF!</definedName>
    <definedName name="_xlnm.Print_Area" localSheetId="0">'Auditdocument ABU'!$A$1:$J$98</definedName>
    <definedName name="april" localSheetId="1">'[1]Loonheffingen 2014'!#REF!</definedName>
    <definedName name="april">'[1]Loonheffingen 2014'!#REF!</definedName>
    <definedName name="asdf" localSheetId="1">#REF!</definedName>
    <definedName name="asdf">#REF!</definedName>
    <definedName name="augustus" localSheetId="1">'[1]Loonheffingen 2014'!#REF!</definedName>
    <definedName name="augustus">'[1]Loonheffingen 2014'!#REF!</definedName>
    <definedName name="Betaaldatum_april" localSheetId="1">'[1]Loonheffingen 2014'!#REF!</definedName>
    <definedName name="Betaaldatum_april">'[1]Loonheffingen 2014'!#REF!</definedName>
    <definedName name="Betaaldatum_augustus">'[1]Loonheffingen 2014'!#REF!</definedName>
    <definedName name="Betaaldatum_december">'[1]Loonheffingen 2014'!#REF!</definedName>
    <definedName name="Betaaldatum_februari">'[1]Loonheffingen 2014'!#REF!</definedName>
    <definedName name="Betaaldatum_januari">'[1]Loonheffingen 2014'!#REF!</definedName>
    <definedName name="Betaaldatum_juli">'[1]Loonheffingen 2014'!#REF!</definedName>
    <definedName name="Betaaldatum_juni">'[1]Loonheffingen 2014'!#REF!</definedName>
    <definedName name="Betaaldatum_maart">'[1]Loonheffingen 2014'!#REF!</definedName>
    <definedName name="Betaaldatum_mei">'[1]Loonheffingen 2014'!#REF!</definedName>
    <definedName name="Betaaldatum_november">'[1]Loonheffingen 2014'!#REF!</definedName>
    <definedName name="Betaaldatum_oktober">'[1]Loonheffingen 2014'!#REF!</definedName>
    <definedName name="Betaaldatum_periode_1">'[1]Loonheffingen 2014'!#REF!</definedName>
    <definedName name="Betaaldatum_periode_januari">'[1]Loonheffingen 2014'!#REF!</definedName>
    <definedName name="Betaaldatum_september">'[1]Loonheffingen 2014'!#REF!</definedName>
    <definedName name="Breng_de_operationele_relatie_tussen_de_in__en_doorlener_en_de_uitlener__werkgever_van_de_werknemer__in_kaart._Beschrijf_deze_in_het_rapport_bij_bevindingen_in__en_doorlenen." localSheetId="1">#REF!</definedName>
    <definedName name="Breng_de_operationele_relatie_tussen_de_in__en_doorlener_en_de_uitlener__werkgever_van_de_werknemer__in_kaart._Beschrijf_deze_in_het_rapport_bij_bevindingen_in__en_doorlenen.">#REF!</definedName>
    <definedName name="december" localSheetId="1">'[1]Loonheffingen 2014'!#REF!</definedName>
    <definedName name="december">'[1]Loonheffingen 2014'!#REF!</definedName>
    <definedName name="februari" localSheetId="1">'[1]Loonheffingen 2014'!#REF!</definedName>
    <definedName name="februari">'[1]Loonheffingen 2014'!#REF!</definedName>
    <definedName name="Indien_de_uitzendonderneming_gespecialiseerd_uitzendt_naar_bepaalde_sectoren_kan_de_kans_ontstaan_op_verplichte_toepassing_van_en_deelname_aan_de_inleen_cao_en_of__pensioenregeling._Voorbeeld_hiervan_is_de_sector_Metaal_en_Techniek._Is_de_uitzendondernemi" localSheetId="1">#REF!</definedName>
    <definedName name="Indien_de_uitzendonderneming_gespecialiseerd_uitzendt_naar_bepaalde_sectoren_kan_de_kans_ontstaan_op_verplichte_toepassing_van_en_deelname_aan_de_inleen_cao_en_of__pensioenregeling._Voorbeeld_hiervan_is_de_sector_Metaal_en_Techniek._Is_de_uitzendondernemi">#REF!</definedName>
    <definedName name="januari" localSheetId="1">'[1]Loonheffingen 2014'!#REF!</definedName>
    <definedName name="januari">'[1]Loonheffingen 2014'!#REF!</definedName>
    <definedName name="juli" localSheetId="1">'[1]Loonheffingen 2014'!#REF!</definedName>
    <definedName name="juli">'[1]Loonheffingen 2014'!#REF!</definedName>
    <definedName name="maart">'[1]Loonheffingen 2014'!#REF!</definedName>
    <definedName name="mei">'[1]Loonheffingen 2014'!#REF!</definedName>
    <definedName name="Periode_1">'[1]Loonheffingen 2014'!#REF!</definedName>
    <definedName name="periode_januari">'[1]Loonheffingen 2014'!#REF!</definedName>
    <definedName name="september">'[1]Loonheffingen 2014'!#REF!</definedName>
    <definedName name="Tabel1" localSheetId="0">'Auditdocument ABU'!#REF!</definedName>
    <definedName name="test" localSheetId="1">#REF!</definedName>
    <definedName name="test">#REF!</definedName>
    <definedName name="tset" localSheetId="1">#REF!</definedName>
    <definedName name="tset">#REF!</definedName>
    <definedName name="tst" localSheetId="1">#REF!</definedName>
    <definedName name="t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3" i="9" l="1"/>
  <c r="N22" i="9"/>
  <c r="M22" i="9"/>
  <c r="K22" i="9"/>
  <c r="I22" i="9"/>
  <c r="G22" i="9"/>
  <c r="E22" i="9"/>
  <c r="C22" i="9"/>
  <c r="N18" i="9"/>
  <c r="M18" i="9"/>
  <c r="K18" i="9"/>
  <c r="I18" i="9"/>
  <c r="G18" i="9"/>
  <c r="E18" i="9"/>
  <c r="C18" i="9"/>
  <c r="N13" i="9"/>
  <c r="M13" i="9"/>
  <c r="K13" i="9"/>
  <c r="I13" i="9"/>
  <c r="G13" i="9"/>
  <c r="E13" i="9"/>
  <c r="C13" i="9"/>
  <c r="B8" i="9"/>
  <c r="A102" i="4" l="1"/>
  <c r="I85" i="4" l="1"/>
  <c r="H85" i="4"/>
  <c r="K85" i="4" s="1"/>
  <c r="J85" i="4"/>
</calcChain>
</file>

<file path=xl/sharedStrings.xml><?xml version="1.0" encoding="utf-8"?>
<sst xmlns="http://schemas.openxmlformats.org/spreadsheetml/2006/main" count="398" uniqueCount="196">
  <si>
    <t>Algemeen</t>
  </si>
  <si>
    <t>nvt</t>
  </si>
  <si>
    <t>B</t>
  </si>
  <si>
    <t>artikel 10</t>
  </si>
  <si>
    <t>artikel 16 lid 7</t>
  </si>
  <si>
    <t>artikel 16 en artikel 21</t>
  </si>
  <si>
    <t>artikel 2 lid 5 c</t>
  </si>
  <si>
    <t>A</t>
  </si>
  <si>
    <t>artikel 36 lid 10 en lid 12</t>
  </si>
  <si>
    <t>C</t>
  </si>
  <si>
    <t>artikel 5 lid 5 en artikel 36 lid 14</t>
  </si>
  <si>
    <t>artikel 4 lid 3, artikel 10 lid 4 en artikel 12</t>
  </si>
  <si>
    <t>artikel 33</t>
  </si>
  <si>
    <t>artikel 22 t/m artikel 24</t>
  </si>
  <si>
    <t xml:space="preserve">artikel 26 en artikel 28 </t>
  </si>
  <si>
    <t>artikel 27 lid 3</t>
  </si>
  <si>
    <t>artikel 34</t>
  </si>
  <si>
    <t>artikel 25 lid 5 en Bijlage III</t>
  </si>
  <si>
    <t>artikel 26, artikel 27, artikel 28 en artikel 29</t>
  </si>
  <si>
    <t>artikel 25</t>
  </si>
  <si>
    <t>artikel 25 lid 3 en lid 4</t>
  </si>
  <si>
    <t>artikel 25 lid 5 en Bijlage 1 lid 9</t>
  </si>
  <si>
    <t>artikel 31 lid 1 en lid 2</t>
  </si>
  <si>
    <t>artikel 31 lid 3</t>
  </si>
  <si>
    <t xml:space="preserve">artikel 20 lid 1 </t>
  </si>
  <si>
    <t>artikel 36 lid 13, artikel 37 lid 2 en artikel 38 lid 4</t>
  </si>
  <si>
    <t xml:space="preserve">artikel 37 lid 1 </t>
  </si>
  <si>
    <t>artikel 38 lid 1 en lid 2</t>
  </si>
  <si>
    <t>artikel 38 lid 4</t>
  </si>
  <si>
    <t>artikel 32 en Bijlage III</t>
  </si>
  <si>
    <t>artikel 8</t>
  </si>
  <si>
    <t>1.1</t>
  </si>
  <si>
    <t>2.1</t>
  </si>
  <si>
    <t>2.2</t>
  </si>
  <si>
    <t>2.3</t>
  </si>
  <si>
    <t>3.1</t>
  </si>
  <si>
    <t>3.2</t>
  </si>
  <si>
    <t>3.3</t>
  </si>
  <si>
    <t>3.4</t>
  </si>
  <si>
    <t>4.1</t>
  </si>
  <si>
    <t>4.2</t>
  </si>
  <si>
    <t>6.1</t>
  </si>
  <si>
    <t>7.1</t>
  </si>
  <si>
    <t>8.1</t>
  </si>
  <si>
    <t>9.1</t>
  </si>
  <si>
    <t>10.1</t>
  </si>
  <si>
    <t>10.2</t>
  </si>
  <si>
    <t>10.3</t>
  </si>
  <si>
    <r>
      <rPr>
        <b/>
        <sz val="10"/>
        <color theme="1"/>
        <rFont val="Arial"/>
        <family val="2"/>
      </rPr>
      <t>ABU AUDITDOCUMENT</t>
    </r>
    <r>
      <rPr>
        <sz val="10"/>
        <color theme="1"/>
        <rFont val="Arial"/>
        <family val="2"/>
      </rPr>
      <t xml:space="preserve">
</t>
    </r>
  </si>
  <si>
    <t>Auditor:</t>
  </si>
  <si>
    <t>Identificatienummer:</t>
  </si>
  <si>
    <t>Datum audit:</t>
  </si>
  <si>
    <t>Naam onderneming:</t>
  </si>
  <si>
    <t>KvK nummer</t>
  </si>
  <si>
    <t>Soort audit:</t>
  </si>
  <si>
    <r>
      <t xml:space="preserve">voldoet aan bovenstaande en biedt huisvesting in eigen beheer vanuit gecontroleerde entiteit (behoort in het </t>
    </r>
    <r>
      <rPr>
        <u/>
        <sz val="10"/>
        <rFont val="Arial"/>
        <family val="2"/>
      </rPr>
      <t>Regulier SNF Register</t>
    </r>
    <r>
      <rPr>
        <sz val="10"/>
        <rFont val="Arial"/>
        <family val="2"/>
      </rPr>
      <t xml:space="preserve">) </t>
    </r>
  </si>
  <si>
    <t>De onderneming:</t>
  </si>
  <si>
    <r>
      <t xml:space="preserve">voldoet aan bovenstaande en biedt huisvesting via andere entiteit (behoort in het </t>
    </r>
    <r>
      <rPr>
        <u/>
        <sz val="10"/>
        <rFont val="Arial"/>
        <family val="2"/>
      </rPr>
      <t>SNF Inhuur Register)</t>
    </r>
  </si>
  <si>
    <r>
      <t xml:space="preserve">voldoet aan bovenstaande en doet inhoudingen en/of verrekeningen op het loon van de uitzendkracht t.b.v. huisvesting. (behoort in het </t>
    </r>
    <r>
      <rPr>
        <u/>
        <sz val="10"/>
        <rFont val="Arial"/>
        <family val="2"/>
      </rPr>
      <t>SNF Inhuur Register</t>
    </r>
    <r>
      <rPr>
        <sz val="10"/>
        <rFont val="Arial"/>
        <family val="2"/>
      </rPr>
      <t xml:space="preserve">) 
</t>
    </r>
  </si>
  <si>
    <t>Concern-foto</t>
  </si>
  <si>
    <t xml:space="preserve">bemiddelt wel flexmigranten maar biedt geen huisvesting en doet ook geen inhouding en/of verrekening op het loon van de uitzendkracht 
t.b.v. huisvesting 
</t>
  </si>
  <si>
    <r>
      <t xml:space="preserve">bemiddelt </t>
    </r>
    <r>
      <rPr>
        <u/>
        <sz val="10"/>
        <rFont val="Arial"/>
        <family val="2"/>
      </rPr>
      <t>geen</t>
    </r>
    <r>
      <rPr>
        <sz val="10"/>
        <rFont val="Arial"/>
        <family val="2"/>
      </rPr>
      <t xml:space="preserve"> flexmigranten, biedt </t>
    </r>
    <r>
      <rPr>
        <u/>
        <sz val="10"/>
        <rFont val="Arial"/>
        <family val="2"/>
      </rPr>
      <t>geen</t>
    </r>
    <r>
      <rPr>
        <sz val="10"/>
        <rFont val="Arial"/>
        <family val="2"/>
      </rPr>
      <t xml:space="preserve"> huisvesting en doet ook </t>
    </r>
    <r>
      <rPr>
        <u/>
        <sz val="10"/>
        <rFont val="Arial"/>
        <family val="2"/>
      </rPr>
      <t>geen</t>
    </r>
    <r>
      <rPr>
        <sz val="10"/>
        <rFont val="Arial"/>
        <family val="2"/>
      </rPr>
      <t xml:space="preserve"> inhouding en/of verrekening op het loon van de uitzendkracht 
t.b.v. huisvesting
</t>
    </r>
  </si>
  <si>
    <t>Opmerking: In geval van onduidelijkheid of discussie over de inhoud van de werkinstructie is de bewoording in de cao voor uitzendkrachten altijd leidend.</t>
  </si>
  <si>
    <t>Niet conform</t>
  </si>
  <si>
    <t>Structureel</t>
  </si>
  <si>
    <t>De werknemer wordt voor aanvang van de werkzaamheden geïnformeerd over vereiste (beroeps)kwalificaties en (de omgang met) mogelijk aanwezige veiligheidsrisico’s, alsook van deugdelijke en begrijpelijke arbo-instructies.</t>
  </si>
  <si>
    <t>10. Internationaal</t>
  </si>
  <si>
    <t>Resultaat afwijkingen</t>
  </si>
  <si>
    <t>Omschrijving</t>
  </si>
  <si>
    <r>
      <t xml:space="preserve">A </t>
    </r>
    <r>
      <rPr>
        <vertAlign val="superscript"/>
        <sz val="10"/>
        <rFont val="Arial"/>
        <family val="2"/>
      </rPr>
      <t>1)</t>
    </r>
  </si>
  <si>
    <r>
      <t xml:space="preserve">B </t>
    </r>
    <r>
      <rPr>
        <vertAlign val="superscript"/>
        <sz val="10"/>
        <rFont val="Arial"/>
        <family val="2"/>
      </rPr>
      <t>1)</t>
    </r>
  </si>
  <si>
    <r>
      <t xml:space="preserve">C </t>
    </r>
    <r>
      <rPr>
        <vertAlign val="superscript"/>
        <sz val="10"/>
        <rFont val="Arial"/>
        <family val="2"/>
      </rPr>
      <t>1)</t>
    </r>
  </si>
  <si>
    <t>Totaaltelling van de aangetroffen afwijkingen naar soort. Het aantal en de zwaarte van de afwijkingen zijn bepalend voor het vastgestelde voortgangstraject.</t>
  </si>
  <si>
    <t xml:space="preserve"> artikel 1</t>
  </si>
  <si>
    <t xml:space="preserve">1.2 </t>
  </si>
  <si>
    <r>
      <t xml:space="preserve">De ABU CAO wordt terecht toegepast.
</t>
    </r>
    <r>
      <rPr>
        <i/>
        <sz val="10"/>
        <color theme="1"/>
        <rFont val="Arial"/>
        <family val="2"/>
      </rPr>
      <t>Indien de uitzendonderneming gespecialiseerd uitzendt naar bepaalde sectoren kan de kans ontstaan op verplichte integrale toepassing van en deelname aan de inleen-cao en/of pensioenregeling. De onderneming is zich hiervan bewust en heeft indien  deze verplichting reeds is vastgesteld werkwijzen om deze verplichtingen toe te passen.</t>
    </r>
  </si>
  <si>
    <t>2. Rechtspositie</t>
  </si>
  <si>
    <t xml:space="preserve">Er wordt geïnformeerd naar het arbeidsverleden. In geval van opvolgend werkgeverschap, conform artikel 10 lid 4 en/of artikel 12, wordt het relevante arbeidsverleden ingepast in het fasensysteem uit artikel 10 van de cao. </t>
  </si>
  <si>
    <t xml:space="preserve">De onderneming hanteert juiste procedures voor de correcte toepassing van de fasesystematiek. </t>
  </si>
  <si>
    <t>3. Beloning</t>
  </si>
  <si>
    <t>De uitzendonderneming heeft voor uitzendkrachten die als vakkracht werkzaam zijn in de bouw nagevraagd welke afwijkende arbeidsvoorwaarden toegepast moeten worden.</t>
  </si>
  <si>
    <t>Indien de CAO-beloning allocatiegroep wordt toegepast kan de onderneming aantonen dat de uitzendkracht behoort tot de allocatiegroep, conform artikel 33 lid 2.
De onderneming voldoet aan de beloning conform artikel 33, ten aanzien van de volgende elementen:
- juiste indeling functiegroep met bijbehorend loon
- juiste toekenning periodieke loonsverhoging
- toepassing van maximaal 52 weken tenzij sprake van artikel 33 lid 9
- juiste beloning jeugdigen
- juiste toepassing loonsverhogingen
- voor de overige beloningselementen wordt de inlenersbeloning (toeslagen en kostenvergoedingen) toegepast</t>
  </si>
  <si>
    <t>Bij iedere terbeschikkingstelling dient de uitzendonderneming verplicht de onder a t/m o genoemde elementen schriftelijk aan de uitzendkracht te bevestigen, indien deze van toepassing zijn.</t>
  </si>
  <si>
    <t>De inlenersbeloning wordt gebaseerd op de informatie zoals verstrekt door de inlener. De uitzendonderneming spreekt hiervoor met de opdrachtgever af dat deze verplicht is om de juiste en volledige informatie te verstrekken. 
De inlenersbeloning bestaat uit een aantal  elementen die elk ten minste gelijk zijn aan de beloning van de werknemer werkzaam in een gelijke of gelijkwaardige functie in dienst van de opdrachtgever:
a) uitsluitend het geldende periodeloon in de schaal;
b) de van toepassing zijnde arbeidsduurverkorting. Deze kan - dit ter keuze van de uitzendonderneming - gecompenseerd worden in tijd en/of geld;
c) toeslagen voor overwerk, voor werken in onregelmatigheid (waaronder feestdagen), verschoven uren, ploegendienst en werken onder fysiek belastende omstandigheden samenhangend met de aard van het werk (waaronder werken onder lage of hoge temperaturen, werken met gevaarlijke stoffen, of vuil werk);
d) initiële loonsverhoging (hoogte en tijdstip als bij de opdrachtgever bepaald);
e) kostenvergoeding (voor zover de uitzendonderneming deze vrij van loonheffing en premies kan uitbetalen: reiskosten, pensionkosten en andere kosten noodzakelijk vanwege de uitoefening van de functie);
f) periodieken (hoogte en tijdstip als bij de opdrachtgever bepaald).
Wanneer een uitzendkracht voor een uitzendonderneming in (nagenoeg) dezelfde functie werkzaam is bij verschillende opdrachtgevers moet de uitzendonderneming bij iedere terbeschikkingstelling in (nagenoeg) dezelfde functie rekening houden met deze werkervaring voor het toekennen van een periodieke verhoging. Ditzelfde geldt wanneer de uitzendkracht in dienst treedt bij een andere uitzendonderneming binnen hetzelfde concern. Met uitzondering wanneer dit op eigen initiatief van de werknemer gebeurt.
Indien bij een opdrachtgever bovendien een regeling van toepassing is die voorziet in een vergoeding van reisuren of reistijd verbonden aan het werk, dan past de uitzendonderneming deze regeling voor vergoeding van reisuren of reistijd ook toe op de uitzendkracht, tenzij deze reeds als gewerkte uren worden aangemerkt.</t>
  </si>
  <si>
    <t>4. Loondoorbetalingsplicht</t>
  </si>
  <si>
    <t>De regeling omtrent uitsluiting loondoorbetaling wordt correct toegepast. Tevens vindt bij het wegvallen van uitzendarbeid in een uitzendovereenkomst met loondoorbetalingsverplichting doorbetaling van het juiste loon plaats.</t>
  </si>
  <si>
    <t>De uitzendkracht met een overeenkomst voor bepaalde of onbepaalde tijd (zonder uitzendbeding) geniet bij kort verzuim/bijzonder verlof, geboorte verlof en gedurende zijn vakantie doorbetaling van het feitelijk loon.
Indien van toepassing wordt het feitelijk loon voor vakantiedagen aangevuld met die vergoedingen die de uitzendkracht op grond van de cao-beloning of inlenersbeloning zou hebben ontvangen wanneer hij zou hebben gewerkt tijdens de vakantie. Hieronder vallen geen kostenvergoedingen.</t>
  </si>
  <si>
    <t>3.5</t>
  </si>
  <si>
    <t xml:space="preserve">Schriftelijk is overeengekomen dat de toeslag voor onregelmatige werktijden en/of de toeslag voor overuren niet worden uitbetaald, maar worden
aangewend voor de opbouw van compensatie-uren in tijd, die de uitzendkracht als verlof kan opnemen. De opbouw wordt berekend door uit te gaan van het aantal uren waarover toeslagen zijn opgebouwd en deze vervolgens te vermenigvuldigen met het van toepassing zijnde toeslagpercentage. Dit betreft het percentage waarmee de toeslag wordt berekend die boven op het uurloon wordt toegekend. </t>
  </si>
  <si>
    <t>3.6</t>
  </si>
  <si>
    <t xml:space="preserve">Vakantiewerkers (scholieren, studenten en andere studerenden, binnen een vastgestelde schoolvakantieperiode) kennen een afwijkende regeling m.b.t. reserveringen en de wachtdagcompensatie. </t>
  </si>
  <si>
    <t>4.3</t>
  </si>
  <si>
    <t>De keuze voor het reserveren dan wel doorbetalen van een feestdag bij overeenkomsten met uitzendbeding moet schriftelijk vermeld worden aan de uitzendkracht en dient de onderneming voor ten minste een kalenderjaar voor haar gehele onderneming te hanteren.</t>
  </si>
  <si>
    <t>5. Reserveringen AVV loze periode</t>
  </si>
  <si>
    <t xml:space="preserve">5.1 </t>
  </si>
  <si>
    <t>Alleen controleren tijdens een AVV-loze periode van de cao voor uitzendkrachten! 
Reserveringspercentage vakantiedagen, kort verzuim/buitengewoon verlof en feestdagen indien er wordt gekozen om te reserveren. Indien feestdagen niet worden gereserveerd, controle op loondoorbetaling.
Controle op tijdige betaalbaarstelling reserveringen, in verband met uit dienst treden.</t>
  </si>
  <si>
    <t>6. Tijdverantwoording</t>
  </si>
  <si>
    <t>De tijdverantwoording wordt schriftelijk vastgelegd en bevat het aantal normale, toeslag- en/of overwerkuren</t>
  </si>
  <si>
    <t>7. Ziekte</t>
  </si>
  <si>
    <t>Als ziekte ontstaat tijdens de uitzendovereenkomst met uitzendbeding dan geldt, vanaf de derde dag, een verplichte aanvulling van de ziektewetuitkering tot 90% van het op basis van het dagloonbesluit werknemersverzekering vastgestelde uitkeringsdagloon, voor de eerste 52 weken. Daarna vindt aanvulling plaats tot 80% van het op basis van het uitkeringsdagloon tot en met week 104.
Als ziekte ontstaat tijdens de (uitzend)overeenkomst voor bepaalde of onbepaalde tijd geldt, vanaf de tweede dag zolang de uitzendovereenkomst voortduurt, doorbetaling plaats van 90% van het naar tijdsruimte vastgestelde loon gedurende de eerste 52 weken. Gedurende de 53ste t/m de 104e week vindt doorbetaling plaats van 80% van het naar tijdsruimte vastgestelde loon.</t>
  </si>
  <si>
    <t xml:space="preserve">Bij ziekte binnen overeenkomsten met uitzendbeding is er sprake van 2 wachtdagen. Eén wachtdag dient gecompenseerd te worden door een opslag op het feitelijk loon te verstrekken. De hoogte van deze opslag bedraagt 0,71% bij premiegroepen Uitzendbedrijven I of 1,16% bij premiegroepen Uitzendbedrijven II </t>
  </si>
  <si>
    <t>7.2</t>
  </si>
  <si>
    <t>7.3</t>
  </si>
  <si>
    <t xml:space="preserve">De inhouding op het loon van de uitzendkracht voor verzekering cq. voorziening in verband met aanvulling zietewetuitkering bedraagt ten hoogste het maximaal hiervoor bij CAO bepaalde percentage. </t>
  </si>
  <si>
    <t>8.2</t>
  </si>
  <si>
    <t>8. Pensioen</t>
  </si>
  <si>
    <t>Uitzendkrachten van 21 jaar en ouder worden na 26 gewerkte weken aangemeld bij het bedrijfstakpensioenfonds StiPP. Na 78 gewerkte weken worden zij aangemeld voor de plusregeling van StiPP.</t>
  </si>
  <si>
    <t>De juiste percentages voor de pensioenregeling StiPP is ingesteld in de parameters</t>
  </si>
  <si>
    <t>9. Bevorderen duurzame inzetbaarheid</t>
  </si>
  <si>
    <t>9.2</t>
  </si>
  <si>
    <t>Over het feitelijk loon van de uitzendkrachten werkzaam in fase A wordt jaarlijks ten minste 1,02% besteed aan de bevordering van de duurzame inzetbaarheid van de uitzendkracht. De besteding vindt uiterlijk plaats in het kalenderjaar volgend op het jaar waarvoor de bestedingsplicht geldt. Het deel van de 1,02% dat niet is besteed draagt de onderneming af aan de stichting DOORZAAM, uiterlijk twee jaar na het jaar waarvoor de bestedingsverplichting geldt.</t>
  </si>
  <si>
    <t>Jaarlijks wordt de bestedingsverplichting verantwoord in een specifieke paragraaf in de jaarrekening of in een accountantsverklaring.</t>
  </si>
  <si>
    <t>10.4</t>
  </si>
  <si>
    <t>10.5</t>
  </si>
  <si>
    <t>10.6</t>
  </si>
  <si>
    <t>Uitruil van loon voor vrije vergoedingen of vrije verstrekkingen is uitsluitend toegestaan voor dubbele huisvestingskosten, vervoerskosten van en naar de woonplaats in het land van herkomst van de uitzendkracht en extra uitgaven van levensonderhoud. De uitruil wordt hierbij op (fiscaal) juridisch juiste wijze toegepast en wordt schriftelijk vooraf met de uitzendkracht overeengekomen en  voldoet aan de voorwaarden:
- dat het wettelijk minimumloon te allen tijde in geld wordt uitbetaald;
- dat de uitruil maximaal 30% van het overeengekomen loon betreft;
- dat de ruilvoet van 0,81 voor zover van toepassing op een correcte wijze wordt toegepast.</t>
  </si>
  <si>
    <t>De uitzendonderneming draagt er zorg voor dat de uitzendovereenkomst en de bijbehorende stukken zowel in het Nederlands als in de landstaal van de uitzendkracht beschikbaar zijn. Dit geldt eveneens voor een overzicht van mogelijke verrekeningen en inhoudingen.</t>
  </si>
  <si>
    <t xml:space="preserve">Het verrekenen van boetes is uitsluitend toegestaan met betrekking tot door de uitzendkracht verschuldigde justitiële en bestuurlijke boetes. </t>
  </si>
  <si>
    <t>Indien inhoudingen, voor huisvestingskosten en vervoerskosten van en naar de woonplaats in het land van herkomst, op het loon plaatsvinden geschiedt dit maximaal tegen de werkelijke kosten. 
Voor iedere inhouding dient tevens een schriftelijke volmacht van de uitzendkracht aan de uitzendonderneming aanwezig te zijn, welke te alle tijde kan worden herroepen.</t>
  </si>
  <si>
    <t>Kosten van de activiteiten die de uitzendonderneming verricht ten behoeve van de sociale begeleiding en de daarbij behorende administratie met betrekking tot het werk en verblijf in Nederland van de uitzendkracht, worden niet ingehouden op het loon.</t>
  </si>
  <si>
    <t>Elk aanbod van de uitzendonderneming tot het afsluiten van enige verzekering tussen uitzendkracht en een verzekeraar gaat gepaard met een adequate voorlichting aan de uitzendkracht over het nut en de noodzaak van de betreffende verzekering evenals het eventueel vrijwillig voortzetten van de verzekering na einde van de uitzendovereenkomst.</t>
  </si>
  <si>
    <t xml:space="preserve">N.B. Ook in situaties waarbij de uitzendonderneming huisvesting aanbiedt aan de uitzendkracht en de uitzendkracht deze huisvesting accepteert maar er geen sprake is van een schriftelijke huurovereenkomst tussen beide partijen, dient de betreffende huisvesting goedgekeurd te zijn en dient de uitzendonderneming geregistreerd te zijn in het SNF register.   </t>
  </si>
  <si>
    <t xml:space="preserve">Binnen het concern zijn er wel/niet nog meer rechtspersonen die aan terbeschikkingstelling van arbeidskrachten doen in Nederland. </t>
  </si>
  <si>
    <t>J/N</t>
  </si>
  <si>
    <t>Artikel</t>
  </si>
  <si>
    <t xml:space="preserve">                     </t>
  </si>
  <si>
    <t>BESLISBOOM BIJ VOLLEDIGE TOETREDINGSCONTROLE, ZESMAANDSCONTROLE EN PERIODIEKE CONTROLE ABU</t>
  </si>
  <si>
    <r>
      <rPr>
        <u/>
        <sz val="11"/>
        <color indexed="8"/>
        <rFont val="Arial"/>
        <family val="2"/>
      </rPr>
      <t>Structurele en incidentele afwijkingen:</t>
    </r>
    <r>
      <rPr>
        <sz val="11"/>
        <color indexed="8"/>
        <rFont val="Arial"/>
        <family val="2"/>
      </rPr>
      <t xml:space="preserve"> </t>
    </r>
  </si>
  <si>
    <t>Na het uitvoeren van een audit worden de afwijkingen door de auditor doorgenomen met de onderneming. Indien men kan aantonen dat bepaalde afwijkingen incidenteel zijn, dan zal een A-afwijking als B-afwijking en een B-afwijking als C-afwijking worden beoordeeld.</t>
  </si>
  <si>
    <t>Afwijking(en) die na constatering bij een vorige screening opnieuw word(t)en geconstateerd, verzwaren. Een C-afwijking wordt een B-afwijking en een B-afwijking wordt een A-afwijking.</t>
  </si>
  <si>
    <t>Volledigheid controle</t>
  </si>
  <si>
    <t>Type overtreding</t>
  </si>
  <si>
    <t>2 of meer A</t>
  </si>
  <si>
    <t>1 A</t>
  </si>
  <si>
    <t xml:space="preserve">1 A </t>
  </si>
  <si>
    <t>1 A + 1 of meer B</t>
  </si>
  <si>
    <t>10 of meer B</t>
  </si>
  <si>
    <t>5 tot 9 B</t>
  </si>
  <si>
    <t>1 tot 4 B</t>
  </si>
  <si>
    <t>1 of meer C</t>
  </si>
  <si>
    <t>Adequate reactie onderneming binnen gestelde termijn 10 werkdagen</t>
  </si>
  <si>
    <t>NEE</t>
  </si>
  <si>
    <t>JA</t>
  </si>
  <si>
    <t>Het kan voorkomen dat bij een controle blijkt dat de onderneming wegens beperkte activiteiten slechts deels op de elementen uit het ABU document gecontroleerd kan worden. Weliswaar kan hier een positief resultaat uit voortkomen, maar er kan niet volledig vastgesteld worden dat aan alle relevante A en B normen wordt voldaan. In deze situatie kun je ervoor kiezen om een extra periodieke controle uit te laten voeren na 1 of 2 jaar, voor rekening van de ABU. Bij twijfel kan je hierover het beste overleggen met de ABU.</t>
  </si>
  <si>
    <t>Het kan voorkomen dat bij een controle blijkt dat de onderneming wegens beperkte activiteiten slechts deels op de elementen uit het ABU document gecontroleerd kan worden. Weliswaar kan hier een positief resultaat uit voortkomen, maar er kan niet volledig vastgesteld worden dat aan alle relevante A en B normen wordt voldaan. In deze situatie vindt de volgende controle één jaar na toetreding plaats voor rekening van de ABU.</t>
  </si>
  <si>
    <t>volledige controle toetreding</t>
  </si>
  <si>
    <t>Toetreding mogelijk</t>
  </si>
  <si>
    <t>Volgende controle</t>
  </si>
  <si>
    <t>Op verzoek onderneming</t>
  </si>
  <si>
    <t>1 jaar later</t>
  </si>
  <si>
    <t>3 jaar later</t>
  </si>
  <si>
    <t>Voor rekening van</t>
  </si>
  <si>
    <t>Onderneming</t>
  </si>
  <si>
    <t>ABU</t>
  </si>
  <si>
    <t>Bijzonderheden *</t>
  </si>
  <si>
    <t>U</t>
  </si>
  <si>
    <t>V</t>
  </si>
  <si>
    <t>X</t>
  </si>
  <si>
    <t>6 maands controle na toetreding in AVV loze periode</t>
  </si>
  <si>
    <t>binnen 3 maanden (aanvullende controle)</t>
  </si>
  <si>
    <t>1 jaar</t>
  </si>
  <si>
    <t>Y en Z</t>
  </si>
  <si>
    <t>Periodieke controle tijdens lidmaatschap</t>
  </si>
  <si>
    <t>2 jaar later</t>
  </si>
  <si>
    <t>W</t>
  </si>
  <si>
    <t>* Bijzonderheden</t>
  </si>
  <si>
    <t>U =</t>
  </si>
  <si>
    <t>De onderneming heeft onvoldoende aangetoond te voldoen aan de vereisten en kan niet toetreden</t>
  </si>
  <si>
    <t xml:space="preserve">V = </t>
  </si>
  <si>
    <t>Na controle over één jaar wordt de frequentie van de controles bepaald volgens het systeem bij periodieke controle.</t>
  </si>
  <si>
    <t xml:space="preserve">W = </t>
  </si>
  <si>
    <t>Na controle over twee jaar wordt de frequentie van de controles bepaald volgens het systeem bij periodieke controle.</t>
  </si>
  <si>
    <t xml:space="preserve">X = </t>
  </si>
  <si>
    <t>Na controle over drie jaar wordt de frequentie van de controles bepaald volgens het systeem bij periodieke controle.</t>
  </si>
  <si>
    <t xml:space="preserve">Y = </t>
  </si>
  <si>
    <t>Indien de afwijkingen niet zijn aangepast bij de aanvullende controle is dit reden voor beëindiging lidmaatschap</t>
  </si>
  <si>
    <t xml:space="preserve">Z = </t>
  </si>
  <si>
    <t>Indien bij de aanvullende controle blijkt dat de onderneming de afwijkingen afdoende heeft aangepast, wordt de volgende periodieke controle één jaar later uitgevoerd voor rekening van de ABU.</t>
  </si>
  <si>
    <r>
      <t xml:space="preserve">heeft </t>
    </r>
    <r>
      <rPr>
        <u/>
        <sz val="10"/>
        <rFont val="Arial"/>
        <family val="2"/>
      </rPr>
      <t>geen</t>
    </r>
    <r>
      <rPr>
        <sz val="10"/>
        <rFont val="Arial"/>
        <family val="2"/>
      </rPr>
      <t xml:space="preserve"> een beleid vastgesteld, ingevoerd en onderhouden gericht op het voorkomen van discriminatie.</t>
    </r>
  </si>
  <si>
    <t>artikel 19</t>
  </si>
  <si>
    <t>CAO voor Uitzendkrachten 30 december 2019 tot en met 31 mei 2021</t>
  </si>
  <si>
    <t>heeft een beleid vastgesteld, ingevoerd en onderhouden gericht op het voorkomen van discriminatie. De onderneming heeft echter één of meer vormvereisten niet ingevuld of twee of meer vormvereisten zijn niet op orde.</t>
  </si>
  <si>
    <t>Afwijking</t>
  </si>
  <si>
    <t>Wanneer van toepassing</t>
  </si>
  <si>
    <t>Categorie I</t>
  </si>
  <si>
    <t>Categorie II</t>
  </si>
  <si>
    <t>* kosten voor rekening lid</t>
  </si>
  <si>
    <t>** kosten voor rekening ABU</t>
  </si>
  <si>
    <t>BESLISBOOM ANTI-DISCRIMINATIEBELEID</t>
  </si>
  <si>
    <t>- 1 of meer vormvereisten zijn niet ingevuld, of:
- 2 of meer vormvereisten zijn niet op orde</t>
  </si>
  <si>
    <t>1 of meer vormvereiste is niet op orde</t>
  </si>
  <si>
    <t>3 maanden *</t>
  </si>
  <si>
    <t>1 jaar **</t>
  </si>
  <si>
    <t>heeft een beleid vastgesteld, ingevoerd en onderhouden gericht op het voorkomen van discriminatie. De onderneming heeft echter één vormvereiste niet op orde.</t>
  </si>
  <si>
    <t>heeft een beleid vastgesteld, ingevoerd en onderhouden gericht op het voorkomen van discriminatie. De onderneming voldoet aan de daarvoor gestelde vormvereisten.</t>
  </si>
  <si>
    <t>Indien er sprake is van intra-concern uitzenden wordt de cao voor uitzendkrachten niet toegepast.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</si>
</sst>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 mmmm\ yyyy;@"/>
  </numFmts>
  <fonts count="27" x14ac:knownFonts="1">
    <font>
      <sz val="11"/>
      <color theme="1"/>
      <name val="Calibri"/>
      <family val="2"/>
      <scheme val="minor"/>
    </font>
    <font>
      <sz val="10"/>
      <color theme="1"/>
      <name val="Calibri"/>
      <family val="2"/>
      <scheme val="minor"/>
    </font>
    <font>
      <sz val="10"/>
      <color theme="1"/>
      <name val="Arial"/>
      <family val="2"/>
    </font>
    <font>
      <b/>
      <sz val="10"/>
      <color theme="1"/>
      <name val="Arial"/>
      <family val="2"/>
    </font>
    <font>
      <sz val="10"/>
      <name val="Arial"/>
      <family val="2"/>
    </font>
    <font>
      <u/>
      <sz val="10"/>
      <name val="Arial"/>
      <family val="2"/>
    </font>
    <font>
      <b/>
      <sz val="10"/>
      <name val="Arial"/>
      <family val="2"/>
    </font>
    <font>
      <u/>
      <sz val="10"/>
      <color theme="1"/>
      <name val="Arial"/>
      <family val="2"/>
    </font>
    <font>
      <i/>
      <sz val="10"/>
      <color theme="1"/>
      <name val="Arial"/>
      <family val="2"/>
    </font>
    <font>
      <vertAlign val="superscript"/>
      <sz val="10"/>
      <name val="Arial"/>
      <family val="2"/>
    </font>
    <font>
      <b/>
      <sz val="10"/>
      <color rgb="FFFF0000"/>
      <name val="Arial"/>
      <family val="2"/>
    </font>
    <font>
      <sz val="10"/>
      <color indexed="8"/>
      <name val="Arial"/>
      <family val="2"/>
    </font>
    <font>
      <sz val="10"/>
      <color rgb="FFFF0000"/>
      <name val="Arial"/>
      <family val="2"/>
    </font>
    <font>
      <sz val="8"/>
      <name val="Calibri"/>
      <family val="2"/>
      <scheme val="minor"/>
    </font>
    <font>
      <sz val="11"/>
      <color theme="1"/>
      <name val="Arial"/>
      <family val="2"/>
    </font>
    <font>
      <b/>
      <sz val="11"/>
      <color indexed="8"/>
      <name val="Arial"/>
      <family val="2"/>
    </font>
    <font>
      <sz val="11"/>
      <color indexed="8"/>
      <name val="Arial"/>
      <family val="2"/>
    </font>
    <font>
      <u/>
      <sz val="11"/>
      <color indexed="8"/>
      <name val="Arial"/>
      <family val="2"/>
    </font>
    <font>
      <b/>
      <u/>
      <sz val="11"/>
      <color indexed="8"/>
      <name val="Arial"/>
      <family val="2"/>
    </font>
    <font>
      <b/>
      <sz val="11"/>
      <color theme="1"/>
      <name val="Arial"/>
      <family val="2"/>
    </font>
    <font>
      <sz val="11"/>
      <color theme="0"/>
      <name val="Arial"/>
      <family val="2"/>
    </font>
    <font>
      <b/>
      <sz val="11"/>
      <name val="Arial"/>
      <family val="2"/>
    </font>
    <font>
      <sz val="11"/>
      <name val="Arial"/>
      <family val="2"/>
    </font>
    <font>
      <sz val="11"/>
      <color theme="0" tint="-0.14999847407452621"/>
      <name val="Arial"/>
      <family val="2"/>
    </font>
    <font>
      <sz val="11"/>
      <color rgb="FFFF0000"/>
      <name val="Arial"/>
      <family val="2"/>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cellStyleXfs>
  <cellXfs count="135">
    <xf numFmtId="0" fontId="0" fillId="0" borderId="0" xfId="0"/>
    <xf numFmtId="0" fontId="1" fillId="0" borderId="1" xfId="0" applyFont="1" applyBorder="1" applyAlignment="1">
      <alignment horizontal="left" vertical="center" wrapText="1"/>
    </xf>
    <xf numFmtId="0" fontId="1" fillId="0" borderId="3"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horizontal="right" vertical="top" wrapText="1"/>
    </xf>
    <xf numFmtId="0" fontId="2" fillId="0" borderId="0" xfId="0" applyFont="1"/>
    <xf numFmtId="0" fontId="2" fillId="0" borderId="0" xfId="0" applyFont="1" applyAlignment="1">
      <alignment horizontal="center"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left" vertical="top" wrapText="1"/>
    </xf>
    <xf numFmtId="164" fontId="2" fillId="0" borderId="0" xfId="0" applyNumberFormat="1" applyFont="1" applyAlignment="1">
      <alignment horizontal="left" vertical="top" wrapText="1"/>
    </xf>
    <xf numFmtId="0" fontId="4" fillId="0" borderId="0" xfId="0" applyFont="1"/>
    <xf numFmtId="0" fontId="6" fillId="0" borderId="0" xfId="0" applyFont="1" applyAlignment="1">
      <alignment vertical="top" wrapText="1"/>
    </xf>
    <xf numFmtId="0" fontId="2" fillId="0" borderId="0" xfId="0" applyFont="1" applyAlignment="1">
      <alignment vertical="center"/>
    </xf>
    <xf numFmtId="0" fontId="3" fillId="0" borderId="0" xfId="0" applyFont="1" applyAlignment="1">
      <alignment horizontal="left" vertical="top"/>
    </xf>
    <xf numFmtId="0" fontId="6" fillId="2" borderId="3" xfId="1" applyFont="1" applyFill="1" applyBorder="1" applyAlignment="1">
      <alignment vertical="top" wrapText="1"/>
    </xf>
    <xf numFmtId="0" fontId="6" fillId="2" borderId="8" xfId="1" applyFont="1" applyFill="1" applyBorder="1" applyAlignment="1">
      <alignment vertical="top" wrapText="1"/>
    </xf>
    <xf numFmtId="0" fontId="6" fillId="3" borderId="9" xfId="1" applyFont="1" applyFill="1" applyBorder="1" applyAlignment="1">
      <alignment horizontal="center" vertical="center" wrapText="1"/>
    </xf>
    <xf numFmtId="0" fontId="6" fillId="3" borderId="7" xfId="1" applyFont="1" applyFill="1" applyBorder="1" applyAlignment="1">
      <alignment horizontal="center" vertical="center"/>
    </xf>
    <xf numFmtId="0" fontId="6" fillId="3" borderId="10" xfId="1" applyFont="1" applyFill="1" applyBorder="1" applyAlignment="1">
      <alignment horizontal="center" vertical="center"/>
    </xf>
    <xf numFmtId="0" fontId="2" fillId="0" borderId="11" xfId="0" applyFont="1" applyBorder="1"/>
    <xf numFmtId="0" fontId="6" fillId="3" borderId="1" xfId="1" applyFont="1" applyFill="1" applyBorder="1" applyAlignment="1">
      <alignment horizontal="center" vertical="center"/>
    </xf>
    <xf numFmtId="0" fontId="2" fillId="0" borderId="1" xfId="0" applyFont="1" applyBorder="1" applyAlignment="1">
      <alignment horizontal="left"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vertical="center" wrapText="1"/>
    </xf>
    <xf numFmtId="0" fontId="2" fillId="0" borderId="15" xfId="0" applyFont="1" applyBorder="1" applyAlignment="1">
      <alignment horizontal="center" vertical="center"/>
    </xf>
    <xf numFmtId="0" fontId="2" fillId="0" borderId="0" xfId="0" applyFont="1" applyAlignment="1">
      <alignment vertical="center" wrapText="1"/>
    </xf>
    <xf numFmtId="0" fontId="7" fillId="0" borderId="0" xfId="0" applyFont="1" applyAlignment="1">
      <alignment vertical="center"/>
    </xf>
    <xf numFmtId="0" fontId="2" fillId="0" borderId="0" xfId="0" applyFont="1" applyAlignment="1">
      <alignment wrapText="1"/>
    </xf>
    <xf numFmtId="0" fontId="3" fillId="0" borderId="3" xfId="0" applyFont="1" applyBorder="1" applyAlignment="1">
      <alignment vertical="center"/>
    </xf>
    <xf numFmtId="0" fontId="3" fillId="0" borderId="14" xfId="0" applyFont="1" applyBorder="1" applyAlignment="1">
      <alignment vertical="center"/>
    </xf>
    <xf numFmtId="0" fontId="4" fillId="0" borderId="1" xfId="0" applyFont="1" applyBorder="1" applyAlignment="1">
      <alignment horizontal="center" vertical="center" wrapText="1"/>
    </xf>
    <xf numFmtId="0" fontId="10" fillId="0" borderId="0" xfId="0" applyFont="1"/>
    <xf numFmtId="0" fontId="4" fillId="0" borderId="1" xfId="0" applyFont="1" applyBorder="1" applyAlignment="1" applyProtection="1">
      <alignment vertical="top" wrapText="1"/>
      <protection locked="0"/>
    </xf>
    <xf numFmtId="0" fontId="4"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2" borderId="14" xfId="1" applyFont="1" applyFill="1" applyBorder="1" applyAlignment="1">
      <alignment vertical="top" wrapText="1"/>
    </xf>
    <xf numFmtId="0" fontId="2" fillId="0" borderId="3" xfId="0" applyFont="1" applyBorder="1" applyAlignment="1">
      <alignment horizontal="lef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xf>
    <xf numFmtId="0" fontId="1" fillId="0" borderId="7" xfId="0" applyFont="1" applyBorder="1" applyAlignment="1">
      <alignment horizontal="left"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0" fontId="2" fillId="0" borderId="12" xfId="0" applyFont="1" applyBorder="1" applyAlignment="1">
      <alignment vertical="center"/>
    </xf>
    <xf numFmtId="0" fontId="2" fillId="0" borderId="13" xfId="0" applyFont="1" applyBorder="1" applyAlignment="1">
      <alignment vertical="center" wrapText="1"/>
    </xf>
    <xf numFmtId="0" fontId="1" fillId="0" borderId="9" xfId="0" applyFont="1" applyBorder="1" applyAlignment="1">
      <alignment horizontal="center" vertical="center"/>
    </xf>
    <xf numFmtId="0" fontId="2" fillId="0" borderId="0" xfId="0" applyFont="1" applyAlignment="1">
      <alignment horizontal="left" vertical="top" wrapText="1"/>
    </xf>
    <xf numFmtId="0" fontId="4"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vertical="top"/>
    </xf>
    <xf numFmtId="0" fontId="1" fillId="0" borderId="0" xfId="0" applyFont="1"/>
    <xf numFmtId="0" fontId="1" fillId="0" borderId="1" xfId="0" applyFont="1" applyBorder="1" applyAlignment="1">
      <alignment vertical="center" wrapText="1"/>
    </xf>
    <xf numFmtId="0" fontId="1" fillId="0" borderId="6"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17" xfId="0" applyFont="1" applyBorder="1" applyAlignment="1">
      <alignment vertical="center"/>
    </xf>
    <xf numFmtId="0" fontId="1" fillId="0" borderId="3" xfId="0" applyFont="1" applyBorder="1" applyAlignment="1">
      <alignment vertical="center"/>
    </xf>
    <xf numFmtId="0" fontId="2" fillId="0" borderId="8" xfId="0" applyFont="1" applyBorder="1" applyAlignment="1">
      <alignment vertical="center" wrapText="1"/>
    </xf>
    <xf numFmtId="0" fontId="1" fillId="0" borderId="5" xfId="0" applyFont="1" applyBorder="1" applyAlignment="1">
      <alignment vertical="center"/>
    </xf>
    <xf numFmtId="0" fontId="1" fillId="0" borderId="1" xfId="0" applyFont="1" applyBorder="1" applyAlignment="1">
      <alignment vertical="center"/>
    </xf>
    <xf numFmtId="0" fontId="11" fillId="0" borderId="1"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2" fillId="0" borderId="0" xfId="0" applyFont="1" applyAlignment="1">
      <alignment horizontal="left" vertical="top" wrapText="1"/>
    </xf>
    <xf numFmtId="0" fontId="4" fillId="0" borderId="0" xfId="0" applyFont="1" applyAlignment="1">
      <alignment horizontal="left"/>
    </xf>
    <xf numFmtId="0" fontId="14" fillId="0" borderId="0" xfId="0" applyFont="1"/>
    <xf numFmtId="0" fontId="15" fillId="0" borderId="0" xfId="0" applyFont="1"/>
    <xf numFmtId="0" fontId="16" fillId="0" borderId="0" xfId="0" applyFont="1"/>
    <xf numFmtId="0" fontId="16" fillId="0" borderId="0" xfId="0" applyFont="1" applyAlignment="1">
      <alignment horizontal="left" wrapText="1"/>
    </xf>
    <xf numFmtId="0" fontId="18" fillId="0" borderId="0" xfId="0" applyFont="1"/>
    <xf numFmtId="0" fontId="15" fillId="0" borderId="1" xfId="0" applyFont="1" applyBorder="1" applyAlignment="1">
      <alignment vertical="top" wrapText="1"/>
    </xf>
    <xf numFmtId="0" fontId="15" fillId="0" borderId="1" xfId="0" applyFont="1" applyBorder="1" applyAlignment="1">
      <alignment horizontal="center" vertical="top" wrapText="1"/>
    </xf>
    <xf numFmtId="49" fontId="15" fillId="0" borderId="1" xfId="0" applyNumberFormat="1" applyFont="1" applyBorder="1" applyAlignment="1">
      <alignment horizontal="center" vertical="top" wrapText="1"/>
    </xf>
    <xf numFmtId="0" fontId="19" fillId="0" borderId="1" xfId="0" applyFont="1" applyBorder="1" applyAlignment="1">
      <alignment horizontal="center" wrapText="1"/>
    </xf>
    <xf numFmtId="0" fontId="16" fillId="0" borderId="1" xfId="0" applyFont="1" applyBorder="1" applyAlignment="1">
      <alignment horizontal="left" vertical="top"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xf>
    <xf numFmtId="0" fontId="20" fillId="0" borderId="0" xfId="0" applyFont="1"/>
    <xf numFmtId="0" fontId="14" fillId="0" borderId="20" xfId="0" applyFont="1" applyBorder="1" applyAlignment="1">
      <alignment horizontal="center" vertic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0" xfId="0" applyFont="1" applyBorder="1" applyAlignment="1">
      <alignment horizontal="center" vertical="center"/>
    </xf>
    <xf numFmtId="0" fontId="23" fillId="0" borderId="0" xfId="0" applyFont="1"/>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 fillId="0" borderId="0" xfId="0" applyFont="1" applyAlignment="1">
      <alignment horizontal="left" vertical="top" wrapText="1"/>
    </xf>
    <xf numFmtId="0" fontId="24" fillId="0" borderId="0" xfId="0" applyFont="1"/>
    <xf numFmtId="0" fontId="4" fillId="0" borderId="10" xfId="0" applyFont="1" applyBorder="1" applyAlignment="1">
      <alignment horizontal="left" vertical="center" wrapText="1"/>
    </xf>
    <xf numFmtId="0" fontId="4" fillId="0" borderId="0" xfId="0" applyFont="1" applyAlignment="1">
      <alignment horizontal="left" vertical="top" wrapText="1"/>
    </xf>
    <xf numFmtId="0" fontId="21" fillId="0" borderId="0" xfId="0" applyFont="1"/>
    <xf numFmtId="0" fontId="22" fillId="0" borderId="0" xfId="0" applyFont="1"/>
    <xf numFmtId="0" fontId="21" fillId="0" borderId="1" xfId="0" applyFont="1" applyBorder="1"/>
    <xf numFmtId="0" fontId="22" fillId="0" borderId="1" xfId="0" applyFont="1" applyBorder="1"/>
    <xf numFmtId="0" fontId="2" fillId="0" borderId="0" xfId="0" applyFont="1" applyAlignment="1">
      <alignment horizontal="left" vertical="top" wrapText="1"/>
    </xf>
    <xf numFmtId="0" fontId="6" fillId="3" borderId="3" xfId="1" applyFont="1" applyFill="1" applyBorder="1" applyAlignment="1">
      <alignment horizontal="left" vertical="center" wrapText="1"/>
    </xf>
    <xf numFmtId="0" fontId="6" fillId="3" borderId="14" xfId="1" applyFont="1" applyFill="1" applyBorder="1" applyAlignment="1">
      <alignment horizontal="left" vertical="center" wrapText="1"/>
    </xf>
    <xf numFmtId="0" fontId="6" fillId="3" borderId="8" xfId="1" applyFont="1" applyFill="1" applyBorder="1" applyAlignment="1">
      <alignment horizontal="left" vertical="center" wrapText="1"/>
    </xf>
    <xf numFmtId="0" fontId="4" fillId="0" borderId="0" xfId="0" applyFont="1" applyAlignment="1">
      <alignment horizontal="left"/>
    </xf>
    <xf numFmtId="0" fontId="4"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horizontal="left" vertical="top"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2" fillId="0" borderId="3"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vertical="center"/>
    </xf>
    <xf numFmtId="0" fontId="6" fillId="3" borderId="2" xfId="1" applyFont="1" applyFill="1" applyBorder="1" applyAlignment="1">
      <alignment horizontal="left" vertical="center" wrapText="1"/>
    </xf>
    <xf numFmtId="0" fontId="6" fillId="3" borderId="16" xfId="1" applyFont="1" applyFill="1" applyBorder="1" applyAlignment="1">
      <alignment horizontal="left" vertical="center" wrapText="1"/>
    </xf>
    <xf numFmtId="0" fontId="4" fillId="0" borderId="0" xfId="0" applyFont="1" applyAlignment="1" applyProtection="1">
      <alignment vertical="top" wrapText="1"/>
      <protection locked="0"/>
    </xf>
    <xf numFmtId="0" fontId="12" fillId="0" borderId="0" xfId="0" applyFont="1" applyAlignment="1">
      <alignment horizontal="left" vertical="top" wrapText="1"/>
    </xf>
    <xf numFmtId="0" fontId="22" fillId="0" borderId="1" xfId="0" applyFont="1" applyBorder="1" applyAlignment="1">
      <alignment wrapText="1"/>
    </xf>
    <xf numFmtId="0" fontId="26" fillId="0" borderId="1" xfId="0" applyFont="1" applyBorder="1" applyAlignment="1"/>
    <xf numFmtId="0" fontId="14" fillId="0" borderId="0" xfId="0" applyFont="1" applyAlignment="1">
      <alignment horizontal="left" wrapText="1"/>
    </xf>
    <xf numFmtId="0" fontId="16" fillId="0" borderId="0" xfId="0" applyFont="1" applyAlignment="1">
      <alignment horizontal="left" wrapText="1"/>
    </xf>
    <xf numFmtId="0" fontId="19" fillId="0" borderId="0" xfId="0" applyFont="1" applyAlignment="1">
      <alignment horizontal="left" wrapText="1"/>
    </xf>
    <xf numFmtId="0" fontId="19" fillId="0" borderId="18" xfId="0" applyFont="1" applyBorder="1" applyAlignment="1">
      <alignment horizontal="center" vertical="center" textRotation="90" wrapText="1"/>
    </xf>
    <xf numFmtId="0" fontId="19" fillId="0" borderId="15" xfId="0" applyFont="1" applyBorder="1" applyAlignment="1">
      <alignment horizontal="center" vertical="center" textRotation="90" wrapText="1"/>
    </xf>
    <xf numFmtId="0" fontId="19" fillId="0" borderId="22" xfId="0" applyFont="1" applyBorder="1" applyAlignment="1">
      <alignment horizontal="center" vertical="center" textRotation="90" wrapText="1"/>
    </xf>
    <xf numFmtId="0" fontId="21" fillId="0" borderId="15" xfId="0" applyFont="1" applyBorder="1" applyAlignment="1">
      <alignment horizontal="center" vertical="center" textRotation="90" wrapText="1"/>
    </xf>
    <xf numFmtId="0" fontId="21" fillId="0" borderId="22" xfId="0" applyFont="1" applyBorder="1" applyAlignment="1">
      <alignment horizontal="center" vertical="center" textRotation="90" wrapText="1"/>
    </xf>
    <xf numFmtId="0" fontId="21" fillId="0" borderId="1" xfId="0" applyFont="1" applyBorder="1" applyAlignment="1"/>
    <xf numFmtId="0" fontId="25" fillId="0" borderId="1" xfId="0" applyFont="1" applyBorder="1" applyAlignment="1"/>
    <xf numFmtId="0" fontId="22" fillId="0" borderId="1" xfId="0" quotePrefix="1" applyFont="1" applyBorder="1" applyAlignment="1">
      <alignment wrapText="1"/>
    </xf>
  </cellXfs>
  <cellStyles count="2">
    <cellStyle name="Standaard" xfId="0" builtinId="0"/>
    <cellStyle name="Standaard 12" xfId="1" xr:uid="{81E8D0F3-A18A-4DD1-B9EE-A423FC5F1E46}"/>
  </cellStyles>
  <dxfs count="41">
    <dxf>
      <fill>
        <patternFill>
          <bgColor rgb="FF00B0F0"/>
        </patternFill>
      </fill>
    </dxf>
    <dxf>
      <fill>
        <patternFill>
          <bgColor theme="4" tint="0.59996337778862885"/>
        </patternFill>
      </fill>
    </dxf>
    <dxf>
      <fill>
        <patternFill>
          <bgColor rgb="FF00B0F0"/>
        </patternFill>
      </fill>
    </dxf>
    <dxf>
      <fill>
        <patternFill>
          <bgColor theme="4" tint="0.59996337778862885"/>
        </patternFill>
      </fill>
    </dxf>
    <dxf>
      <fill>
        <patternFill>
          <bgColor rgb="FF00B0F0"/>
        </patternFill>
      </fill>
    </dxf>
    <dxf>
      <fill>
        <patternFill>
          <bgColor theme="4" tint="0.59996337778862885"/>
        </patternFill>
      </fill>
    </dxf>
    <dxf>
      <fill>
        <patternFill>
          <bgColor theme="4" tint="0.5999633777886288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4" tint="0.59996337778862885"/>
        </patternFill>
      </fill>
    </dxf>
    <dxf>
      <fill>
        <patternFill>
          <bgColor theme="4" tint="0.59996337778862885"/>
        </patternFill>
      </fill>
    </dxf>
    <dxf>
      <font>
        <b/>
        <i val="0"/>
        <color auto="1"/>
      </font>
      <fill>
        <patternFill>
          <bgColor rgb="FFFF0000"/>
        </patternFill>
      </fill>
    </dxf>
    <dxf>
      <font>
        <b/>
        <i val="0"/>
      </font>
      <fill>
        <patternFill>
          <bgColor rgb="FF00B0F0"/>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opfs\USERDATA\lq1088\Documents\CROP\Inspecties\2.%20Standaarddocumenten\AI-0007%20Specificaties%20NEN%204400-1%20versie%20april%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ormecgroup-my.sharepoint.com/personal/loreen_quinten_normec_nl/Documents/Normec%20flc/Projecten/ABU%20NBBU%20CAO/Auditdocumenten%20nieuwste%20versies/Kopie%20van%20ABU%20werkprogramma%20versie%201.3%2018-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F"/>
      <sheetName val="Geleideformulier"/>
      <sheetName val="Afwikkeling HW"/>
      <sheetName val="HW"/>
      <sheetName val="Inspectieresultaat"/>
      <sheetName val="Kenmerk 673-01234567-"/>
      <sheetName val="Standaardopmerkingen"/>
      <sheetName val="Reviewformulier"/>
      <sheetName val="Samenvatting bevindingen"/>
      <sheetName val="Overzicht permanente gegevens"/>
      <sheetName val="Stamgegevens"/>
      <sheetName val="Aanvullende stamgegevens"/>
      <sheetName val="Opvolging"/>
      <sheetName val="PAI en FLA"/>
      <sheetName val="Onderneming en Procedures"/>
      <sheetName val="Uitzetten Steekproef"/>
      <sheetName val="Steekproef PD-LC"/>
      <sheetName val="Loonheffingen 2014"/>
      <sheetName val="731"/>
      <sheetName val="Loonheffingen 2015"/>
      <sheetName val="Betalingsregeling"/>
      <sheetName val="2015"/>
      <sheetName val="Loonheffingen 2016"/>
      <sheetName val="2016"/>
      <sheetName val="OB 2014"/>
      <sheetName val="Loonheffingen 2017"/>
      <sheetName val="2017"/>
      <sheetName val="OB 2015"/>
      <sheetName val="OB 2016"/>
      <sheetName val="OB 2017 en FA"/>
      <sheetName val="Onbelaste vergoedingen"/>
      <sheetName val="I&amp;D - Uitbesteding"/>
      <sheetName val="ZZP"/>
      <sheetName val="Inspectiefrequentie"/>
      <sheetName val="Kengetallen"/>
      <sheetName val="Eind"/>
      <sheetName val="Sectorinde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ABU audit"/>
      <sheetName val="Geleideformulier"/>
      <sheetName val="Afwikkeling HW"/>
      <sheetName val="Reviewformulier"/>
      <sheetName val="Stamgegevens"/>
      <sheetName val="Opvolging"/>
      <sheetName val="Algemeen"/>
      <sheetName val="Rechtspositie &amp; Beloning"/>
      <sheetName val="Reserveringen,verlof, ARBO e.d."/>
      <sheetName val="Internationaal"/>
      <sheetName val="Kenmerk 673-01234567-"/>
      <sheetName val="Begeleidende brief"/>
      <sheetName val="HW (alleen bij concept)"/>
      <sheetName val="Beslisboom"/>
      <sheetName val="Voorbereiding"/>
      <sheetName val="Eind"/>
    </sheetNames>
    <sheetDataSet>
      <sheetData sheetId="0"/>
      <sheetData sheetId="1"/>
      <sheetData sheetId="2"/>
      <sheetData sheetId="3"/>
      <sheetData sheetId="4">
        <row r="10">
          <cell r="B10"/>
        </row>
      </sheetData>
      <sheetData sheetId="5"/>
      <sheetData sheetId="6"/>
      <sheetData sheetId="7"/>
      <sheetData sheetId="8"/>
      <sheetData sheetId="9"/>
      <sheetData sheetId="10">
        <row r="130">
          <cell r="G130">
            <v>0</v>
          </cell>
          <cell r="H130">
            <v>0</v>
          </cell>
          <cell r="I130">
            <v>0</v>
          </cell>
        </row>
        <row r="149">
          <cell r="U149">
            <v>0</v>
          </cell>
        </row>
      </sheetData>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C1750-A829-4C42-A9C4-933186924BC5}">
  <sheetPr>
    <pageSetUpPr fitToPage="1"/>
  </sheetPr>
  <dimension ref="A5:X107"/>
  <sheetViews>
    <sheetView tabSelected="1" topLeftCell="A60" zoomScaleNormal="100" zoomScaleSheetLayoutView="55" zoomScalePageLayoutView="70" workbookViewId="0">
      <selection activeCell="C75" sqref="C75"/>
    </sheetView>
  </sheetViews>
  <sheetFormatPr defaultColWidth="9.140625" defaultRowHeight="12.75" x14ac:dyDescent="0.2"/>
  <cols>
    <col min="1" max="2" width="19" style="51" customWidth="1"/>
    <col min="3" max="3" width="98.42578125" style="3" customWidth="1"/>
    <col min="4" max="4" width="7.5703125" style="8" customWidth="1"/>
    <col min="5" max="5" width="12.42578125" style="5" customWidth="1"/>
    <col min="6" max="6" width="11.28515625" style="5" customWidth="1"/>
    <col min="7" max="7" width="6.42578125" style="5" customWidth="1"/>
    <col min="8" max="10" width="5.7109375" style="7" customWidth="1"/>
    <col min="11" max="11" width="3.7109375" style="5" customWidth="1"/>
    <col min="12" max="20" width="9.140625" style="5"/>
    <col min="21" max="21" width="9.140625" style="5" customWidth="1"/>
    <col min="22" max="16384" width="9.140625" style="5"/>
  </cols>
  <sheetData>
    <row r="5" spans="1:19" ht="25.5" x14ac:dyDescent="0.2">
      <c r="A5" s="3"/>
      <c r="B5" s="3"/>
      <c r="C5" s="51" t="s">
        <v>48</v>
      </c>
      <c r="D5" s="3"/>
      <c r="E5" s="3"/>
      <c r="F5" s="3"/>
      <c r="G5" s="3"/>
      <c r="H5" s="3"/>
      <c r="I5" s="3"/>
      <c r="J5" s="3"/>
      <c r="K5" s="3"/>
      <c r="L5" s="3"/>
      <c r="M5" s="3"/>
      <c r="N5" s="3"/>
      <c r="O5" s="3"/>
      <c r="P5" s="3"/>
      <c r="Q5" s="3"/>
      <c r="R5" s="3"/>
      <c r="S5" s="3"/>
    </row>
    <row r="6" spans="1:19" x14ac:dyDescent="0.2">
      <c r="A6" s="3"/>
      <c r="B6" s="3"/>
      <c r="D6" s="3"/>
      <c r="E6" s="3"/>
      <c r="F6" s="3"/>
      <c r="G6" s="3"/>
      <c r="H6" s="3"/>
      <c r="I6" s="3"/>
      <c r="J6" s="3"/>
      <c r="K6" s="3"/>
      <c r="L6" s="3"/>
      <c r="M6" s="3"/>
      <c r="N6" s="3"/>
      <c r="O6" s="3"/>
      <c r="P6" s="3"/>
      <c r="Q6" s="3"/>
      <c r="R6" s="3"/>
      <c r="S6" s="3"/>
    </row>
    <row r="7" spans="1:19" x14ac:dyDescent="0.2">
      <c r="A7" s="3"/>
      <c r="B7" s="3"/>
      <c r="C7" s="99" t="s">
        <v>180</v>
      </c>
      <c r="D7" s="3"/>
      <c r="E7" s="3"/>
      <c r="F7" s="3"/>
      <c r="G7" s="3"/>
      <c r="H7" s="3"/>
      <c r="I7" s="3"/>
      <c r="J7" s="3"/>
      <c r="K7" s="3"/>
      <c r="L7" s="3"/>
      <c r="M7" s="3"/>
      <c r="N7" s="3"/>
      <c r="O7" s="3"/>
      <c r="P7" s="3"/>
      <c r="Q7" s="3"/>
      <c r="R7" s="3"/>
      <c r="S7" s="3"/>
    </row>
    <row r="8" spans="1:19" x14ac:dyDescent="0.2">
      <c r="A8" s="6"/>
      <c r="B8" s="6"/>
      <c r="C8" s="6"/>
      <c r="D8" s="6"/>
      <c r="E8" s="6"/>
      <c r="F8" s="6"/>
      <c r="G8" s="6"/>
      <c r="H8" s="6"/>
      <c r="I8" s="6"/>
      <c r="J8" s="6"/>
    </row>
    <row r="10" spans="1:19" x14ac:dyDescent="0.2">
      <c r="A10" s="51" t="s">
        <v>49</v>
      </c>
      <c r="C10" s="51"/>
    </row>
    <row r="11" spans="1:19" x14ac:dyDescent="0.2">
      <c r="A11" s="51" t="s">
        <v>50</v>
      </c>
      <c r="C11" s="9"/>
    </row>
    <row r="12" spans="1:19" x14ac:dyDescent="0.2">
      <c r="A12" s="51" t="s">
        <v>51</v>
      </c>
      <c r="C12" s="10"/>
    </row>
    <row r="13" spans="1:19" x14ac:dyDescent="0.2">
      <c r="A13" s="51" t="s">
        <v>52</v>
      </c>
      <c r="C13" s="51"/>
    </row>
    <row r="14" spans="1:19" x14ac:dyDescent="0.2">
      <c r="A14" s="51" t="s">
        <v>53</v>
      </c>
      <c r="C14" s="9"/>
    </row>
    <row r="15" spans="1:19" x14ac:dyDescent="0.2">
      <c r="A15" s="51" t="s">
        <v>54</v>
      </c>
      <c r="C15" s="51"/>
    </row>
    <row r="16" spans="1:19" x14ac:dyDescent="0.2">
      <c r="C16" s="4"/>
    </row>
    <row r="17" spans="1:21" x14ac:dyDescent="0.2">
      <c r="C17" s="4"/>
    </row>
    <row r="19" spans="1:21" ht="27.75" customHeight="1" x14ac:dyDescent="0.2">
      <c r="A19" s="104" t="s">
        <v>125</v>
      </c>
      <c r="B19" s="104"/>
      <c r="C19" s="104"/>
      <c r="D19" s="104"/>
      <c r="E19" s="104"/>
      <c r="F19" s="104"/>
      <c r="G19" s="104"/>
      <c r="H19" s="104"/>
      <c r="I19" s="104"/>
      <c r="J19" s="104"/>
      <c r="U19" s="11"/>
    </row>
    <row r="20" spans="1:21" x14ac:dyDescent="0.2">
      <c r="A20" s="51" t="s">
        <v>56</v>
      </c>
      <c r="B20" s="108" t="s">
        <v>55</v>
      </c>
      <c r="C20" s="108"/>
      <c r="D20" s="108"/>
      <c r="E20" s="108"/>
      <c r="F20" s="12"/>
      <c r="G20" s="3"/>
      <c r="H20" s="3"/>
      <c r="I20" s="3"/>
      <c r="J20" s="3"/>
      <c r="U20" s="11"/>
    </row>
    <row r="21" spans="1:21" x14ac:dyDescent="0.2">
      <c r="B21" s="108" t="s">
        <v>57</v>
      </c>
      <c r="C21" s="108"/>
      <c r="D21" s="108"/>
      <c r="E21" s="108"/>
      <c r="U21" s="11"/>
    </row>
    <row r="22" spans="1:21" x14ac:dyDescent="0.2">
      <c r="B22" s="52" t="s">
        <v>58</v>
      </c>
      <c r="C22" s="51"/>
      <c r="D22" s="53"/>
      <c r="E22" s="54"/>
      <c r="U22" s="11"/>
    </row>
    <row r="23" spans="1:21" x14ac:dyDescent="0.2">
      <c r="B23" s="108" t="s">
        <v>60</v>
      </c>
      <c r="C23" s="108"/>
      <c r="D23" s="108"/>
      <c r="E23" s="108"/>
      <c r="U23" s="11"/>
    </row>
    <row r="24" spans="1:21" x14ac:dyDescent="0.2">
      <c r="B24" s="108" t="s">
        <v>61</v>
      </c>
      <c r="C24" s="108"/>
      <c r="D24" s="108"/>
      <c r="E24" s="108"/>
      <c r="U24" s="11"/>
    </row>
    <row r="25" spans="1:21" x14ac:dyDescent="0.2">
      <c r="A25" s="68"/>
      <c r="B25" s="69"/>
      <c r="C25" s="69"/>
      <c r="D25" s="69"/>
      <c r="E25" s="69"/>
      <c r="U25" s="11"/>
    </row>
    <row r="26" spans="1:21" ht="28.5" customHeight="1" x14ac:dyDescent="0.2">
      <c r="A26" s="111" t="s">
        <v>121</v>
      </c>
      <c r="B26" s="111"/>
      <c r="C26" s="111"/>
      <c r="D26" s="111"/>
      <c r="E26" s="111"/>
      <c r="U26" s="11"/>
    </row>
    <row r="27" spans="1:21" x14ac:dyDescent="0.2">
      <c r="A27" s="68"/>
      <c r="B27" s="69"/>
      <c r="C27" s="69"/>
      <c r="D27" s="69"/>
      <c r="E27" s="69"/>
      <c r="U27" s="11"/>
    </row>
    <row r="28" spans="1:21" x14ac:dyDescent="0.2">
      <c r="A28" s="68" t="s">
        <v>56</v>
      </c>
      <c r="B28" s="109" t="s">
        <v>194</v>
      </c>
      <c r="C28" s="109"/>
      <c r="D28" s="109"/>
      <c r="E28" s="109"/>
      <c r="U28" s="11"/>
    </row>
    <row r="29" spans="1:21" ht="26.45" customHeight="1" x14ac:dyDescent="0.2">
      <c r="A29" s="68"/>
      <c r="B29" s="110" t="s">
        <v>181</v>
      </c>
      <c r="C29" s="110"/>
      <c r="D29" s="110"/>
      <c r="E29" s="110"/>
      <c r="U29" s="11"/>
    </row>
    <row r="30" spans="1:21" x14ac:dyDescent="0.2">
      <c r="A30" s="96"/>
      <c r="B30" s="110" t="s">
        <v>193</v>
      </c>
      <c r="C30" s="110"/>
      <c r="D30" s="110"/>
      <c r="E30" s="110"/>
      <c r="U30" s="11"/>
    </row>
    <row r="31" spans="1:21" x14ac:dyDescent="0.2">
      <c r="B31" s="109" t="s">
        <v>178</v>
      </c>
      <c r="C31" s="109"/>
      <c r="D31" s="109"/>
      <c r="E31" s="109"/>
      <c r="U31" s="11"/>
    </row>
    <row r="32" spans="1:21" x14ac:dyDescent="0.2">
      <c r="B32" s="11"/>
      <c r="U32" s="11"/>
    </row>
    <row r="33" spans="1:21" x14ac:dyDescent="0.2">
      <c r="A33" s="51" t="s">
        <v>59</v>
      </c>
      <c r="B33" s="13" t="s">
        <v>122</v>
      </c>
      <c r="C33" s="55"/>
      <c r="D33" s="55"/>
      <c r="E33" s="55"/>
      <c r="F33" s="12"/>
      <c r="U33" s="11"/>
    </row>
    <row r="34" spans="1:21" x14ac:dyDescent="0.2">
      <c r="U34" s="11"/>
    </row>
    <row r="35" spans="1:21" hidden="1" x14ac:dyDescent="0.2"/>
    <row r="36" spans="1:21" hidden="1" x14ac:dyDescent="0.2">
      <c r="A36" s="104"/>
      <c r="B36" s="104"/>
      <c r="C36" s="104"/>
      <c r="D36" s="104"/>
      <c r="E36" s="104"/>
      <c r="F36" s="104"/>
      <c r="G36" s="104"/>
      <c r="H36" s="104"/>
      <c r="I36" s="104"/>
      <c r="J36" s="104"/>
      <c r="U36" s="13"/>
    </row>
    <row r="37" spans="1:21" hidden="1" x14ac:dyDescent="0.2">
      <c r="U37" s="13"/>
    </row>
    <row r="38" spans="1:21" hidden="1" x14ac:dyDescent="0.2">
      <c r="U38" s="13"/>
    </row>
    <row r="39" spans="1:21" x14ac:dyDescent="0.2">
      <c r="U39" s="13"/>
    </row>
    <row r="40" spans="1:21" x14ac:dyDescent="0.2">
      <c r="A40" s="14" t="s">
        <v>62</v>
      </c>
      <c r="B40" s="14"/>
    </row>
    <row r="42" spans="1:21" x14ac:dyDescent="0.2">
      <c r="A42" s="15" t="s">
        <v>0</v>
      </c>
      <c r="B42" s="41"/>
      <c r="C42" s="16"/>
      <c r="D42" s="17"/>
      <c r="E42" s="18" t="s">
        <v>63</v>
      </c>
      <c r="F42" s="19" t="s">
        <v>64</v>
      </c>
      <c r="G42" s="20"/>
      <c r="H42" s="18" t="s">
        <v>7</v>
      </c>
      <c r="I42" s="21" t="s">
        <v>2</v>
      </c>
      <c r="J42" s="19" t="s">
        <v>9</v>
      </c>
    </row>
    <row r="43" spans="1:21" ht="63.75" x14ac:dyDescent="0.2">
      <c r="A43" s="22" t="s">
        <v>31</v>
      </c>
      <c r="B43" s="42" t="s">
        <v>73</v>
      </c>
      <c r="C43" s="27" t="s">
        <v>75</v>
      </c>
      <c r="D43" s="23" t="s">
        <v>123</v>
      </c>
      <c r="E43" s="24"/>
      <c r="F43" s="25"/>
      <c r="G43" s="44"/>
      <c r="H43" s="24"/>
      <c r="I43" s="26"/>
      <c r="J43" s="25"/>
    </row>
    <row r="44" spans="1:21" ht="25.5" x14ac:dyDescent="0.2">
      <c r="A44" s="22" t="s">
        <v>74</v>
      </c>
      <c r="B44" s="22" t="s">
        <v>10</v>
      </c>
      <c r="C44" s="27" t="s">
        <v>65</v>
      </c>
      <c r="D44" s="43" t="s">
        <v>2</v>
      </c>
      <c r="E44" s="24"/>
      <c r="F44" s="25"/>
      <c r="G44" s="44"/>
      <c r="H44" s="24"/>
      <c r="I44" s="26"/>
      <c r="J44" s="25"/>
    </row>
    <row r="45" spans="1:21" x14ac:dyDescent="0.2">
      <c r="A45" s="105" t="s">
        <v>76</v>
      </c>
      <c r="B45" s="106"/>
      <c r="C45" s="107"/>
      <c r="D45" s="17"/>
      <c r="E45" s="18" t="s">
        <v>63</v>
      </c>
      <c r="F45" s="19" t="s">
        <v>64</v>
      </c>
      <c r="G45" s="44"/>
      <c r="H45" s="18" t="s">
        <v>7</v>
      </c>
      <c r="I45" s="21" t="s">
        <v>2</v>
      </c>
      <c r="J45" s="19" t="s">
        <v>9</v>
      </c>
    </row>
    <row r="46" spans="1:21" ht="25.5" x14ac:dyDescent="0.2">
      <c r="A46" s="45" t="s">
        <v>32</v>
      </c>
      <c r="B46" s="1" t="s">
        <v>11</v>
      </c>
      <c r="C46" s="27" t="s">
        <v>77</v>
      </c>
      <c r="D46" s="23" t="s">
        <v>2</v>
      </c>
      <c r="E46" s="24"/>
      <c r="F46" s="25"/>
      <c r="G46" s="44"/>
      <c r="H46" s="24"/>
      <c r="I46" s="26"/>
      <c r="J46" s="25"/>
    </row>
    <row r="47" spans="1:21" x14ac:dyDescent="0.2">
      <c r="A47" s="46" t="s">
        <v>33</v>
      </c>
      <c r="B47" s="1" t="s">
        <v>3</v>
      </c>
      <c r="C47" s="27" t="s">
        <v>78</v>
      </c>
      <c r="D47" s="23" t="s">
        <v>2</v>
      </c>
      <c r="E47" s="24"/>
      <c r="F47" s="25"/>
      <c r="G47" s="44"/>
      <c r="H47" s="24"/>
      <c r="I47" s="26"/>
      <c r="J47" s="25"/>
    </row>
    <row r="48" spans="1:21" x14ac:dyDescent="0.2">
      <c r="A48" s="46" t="s">
        <v>34</v>
      </c>
      <c r="B48" s="1"/>
      <c r="C48" s="98" t="s">
        <v>195</v>
      </c>
      <c r="D48" s="23" t="s">
        <v>9</v>
      </c>
      <c r="E48" s="24"/>
      <c r="F48" s="25"/>
      <c r="G48" s="44"/>
      <c r="H48" s="24"/>
      <c r="I48" s="26"/>
      <c r="J48" s="25"/>
    </row>
    <row r="49" spans="1:10" x14ac:dyDescent="0.2">
      <c r="A49" s="105" t="s">
        <v>79</v>
      </c>
      <c r="B49" s="106"/>
      <c r="C49" s="117"/>
      <c r="D49" s="17"/>
      <c r="E49" s="18" t="s">
        <v>63</v>
      </c>
      <c r="F49" s="19" t="s">
        <v>64</v>
      </c>
      <c r="G49" s="44"/>
      <c r="H49" s="18" t="s">
        <v>7</v>
      </c>
      <c r="I49" s="21" t="s">
        <v>2</v>
      </c>
      <c r="J49" s="19" t="s">
        <v>9</v>
      </c>
    </row>
    <row r="50" spans="1:10" ht="25.5" x14ac:dyDescent="0.2">
      <c r="A50" s="46" t="s">
        <v>35</v>
      </c>
      <c r="B50" s="1" t="s">
        <v>4</v>
      </c>
      <c r="C50" s="27" t="s">
        <v>82</v>
      </c>
      <c r="D50" s="28" t="s">
        <v>2</v>
      </c>
      <c r="E50" s="24"/>
      <c r="F50" s="25"/>
      <c r="G50" s="44"/>
      <c r="H50" s="24"/>
      <c r="I50" s="26"/>
      <c r="J50" s="25"/>
    </row>
    <row r="51" spans="1:10" ht="319.5" thickBot="1" x14ac:dyDescent="0.25">
      <c r="A51" s="47" t="s">
        <v>36</v>
      </c>
      <c r="B51" s="1" t="s">
        <v>5</v>
      </c>
      <c r="C51" s="27" t="s">
        <v>83</v>
      </c>
      <c r="D51" s="28" t="s">
        <v>7</v>
      </c>
      <c r="E51" s="24"/>
      <c r="F51" s="25"/>
      <c r="G51" s="44"/>
      <c r="H51" s="24"/>
      <c r="I51" s="26"/>
      <c r="J51" s="25"/>
    </row>
    <row r="52" spans="1:10" ht="114.75" x14ac:dyDescent="0.2">
      <c r="A52" s="59" t="s">
        <v>37</v>
      </c>
      <c r="B52" s="57" t="s">
        <v>12</v>
      </c>
      <c r="C52" s="29" t="s">
        <v>81</v>
      </c>
      <c r="D52" s="28" t="s">
        <v>2</v>
      </c>
      <c r="E52" s="24"/>
      <c r="F52" s="25"/>
      <c r="G52" s="44"/>
      <c r="H52" s="24"/>
      <c r="I52" s="26"/>
      <c r="J52" s="25"/>
    </row>
    <row r="53" spans="1:10" ht="25.5" x14ac:dyDescent="0.2">
      <c r="A53" s="60" t="s">
        <v>38</v>
      </c>
      <c r="B53" s="57" t="s">
        <v>6</v>
      </c>
      <c r="C53" s="29" t="s">
        <v>80</v>
      </c>
      <c r="D53" s="23" t="s">
        <v>2</v>
      </c>
      <c r="E53" s="24"/>
      <c r="F53" s="25"/>
      <c r="G53" s="44"/>
      <c r="H53" s="24"/>
      <c r="I53" s="26"/>
      <c r="J53" s="25"/>
    </row>
    <row r="54" spans="1:10" ht="76.5" x14ac:dyDescent="0.2">
      <c r="A54" s="61" t="s">
        <v>87</v>
      </c>
      <c r="B54" s="57" t="s">
        <v>179</v>
      </c>
      <c r="C54" s="29" t="s">
        <v>88</v>
      </c>
      <c r="D54" s="23" t="s">
        <v>2</v>
      </c>
      <c r="E54" s="24"/>
      <c r="F54" s="25"/>
      <c r="G54" s="44"/>
      <c r="H54" s="24"/>
      <c r="I54" s="26"/>
      <c r="J54" s="25"/>
    </row>
    <row r="55" spans="1:10" ht="25.5" x14ac:dyDescent="0.2">
      <c r="A55" s="62" t="s">
        <v>89</v>
      </c>
      <c r="B55" s="57" t="s">
        <v>16</v>
      </c>
      <c r="C55" s="29" t="s">
        <v>90</v>
      </c>
      <c r="D55" s="23" t="s">
        <v>2</v>
      </c>
      <c r="E55" s="24"/>
      <c r="F55" s="25"/>
      <c r="G55" s="44"/>
      <c r="H55" s="24"/>
      <c r="I55" s="26"/>
      <c r="J55" s="25"/>
    </row>
    <row r="56" spans="1:10" x14ac:dyDescent="0.2">
      <c r="A56" s="118" t="s">
        <v>84</v>
      </c>
      <c r="B56" s="119"/>
      <c r="C56" s="107"/>
      <c r="D56" s="17"/>
      <c r="E56" s="18" t="s">
        <v>63</v>
      </c>
      <c r="F56" s="19" t="s">
        <v>64</v>
      </c>
      <c r="G56" s="44"/>
      <c r="H56" s="18" t="s">
        <v>7</v>
      </c>
      <c r="I56" s="21" t="s">
        <v>2</v>
      </c>
      <c r="J56" s="19" t="s">
        <v>9</v>
      </c>
    </row>
    <row r="57" spans="1:10" ht="38.25" x14ac:dyDescent="0.2">
      <c r="A57" s="58" t="s">
        <v>39</v>
      </c>
      <c r="B57" s="57" t="s">
        <v>13</v>
      </c>
      <c r="C57" s="29" t="s">
        <v>85</v>
      </c>
      <c r="D57" s="23" t="s">
        <v>7</v>
      </c>
      <c r="E57" s="24"/>
      <c r="F57" s="25"/>
      <c r="G57" s="44"/>
      <c r="H57" s="24"/>
      <c r="I57" s="26"/>
      <c r="J57" s="25"/>
    </row>
    <row r="58" spans="1:10" ht="63.75" x14ac:dyDescent="0.2">
      <c r="A58" s="58" t="s">
        <v>40</v>
      </c>
      <c r="B58" s="57" t="s">
        <v>14</v>
      </c>
      <c r="C58" s="29" t="s">
        <v>86</v>
      </c>
      <c r="D58" s="23" t="s">
        <v>2</v>
      </c>
      <c r="E58" s="24"/>
      <c r="F58" s="25"/>
      <c r="G58" s="44"/>
      <c r="H58" s="24"/>
      <c r="I58" s="26"/>
      <c r="J58" s="25"/>
    </row>
    <row r="59" spans="1:10" ht="38.25" x14ac:dyDescent="0.2">
      <c r="A59" s="58" t="s">
        <v>91</v>
      </c>
      <c r="B59" s="57" t="s">
        <v>15</v>
      </c>
      <c r="C59" s="63" t="s">
        <v>92</v>
      </c>
      <c r="D59" s="23" t="s">
        <v>2</v>
      </c>
      <c r="E59" s="24"/>
      <c r="F59" s="25"/>
      <c r="G59" s="44"/>
      <c r="H59" s="24"/>
      <c r="I59" s="26"/>
      <c r="J59" s="25"/>
    </row>
    <row r="60" spans="1:10" x14ac:dyDescent="0.2">
      <c r="A60" s="105" t="s">
        <v>93</v>
      </c>
      <c r="B60" s="106"/>
      <c r="C60" s="117"/>
      <c r="D60" s="17"/>
      <c r="E60" s="18" t="s">
        <v>63</v>
      </c>
      <c r="F60" s="19" t="s">
        <v>64</v>
      </c>
      <c r="G60" s="48"/>
      <c r="H60" s="18" t="s">
        <v>7</v>
      </c>
      <c r="I60" s="21" t="s">
        <v>2</v>
      </c>
      <c r="J60" s="19" t="s">
        <v>9</v>
      </c>
    </row>
    <row r="61" spans="1:10" ht="51" x14ac:dyDescent="0.2">
      <c r="A61" s="22" t="s">
        <v>94</v>
      </c>
      <c r="B61" s="1" t="s">
        <v>18</v>
      </c>
      <c r="C61" s="27" t="s">
        <v>95</v>
      </c>
      <c r="D61" s="28" t="s">
        <v>7</v>
      </c>
      <c r="E61" s="24"/>
      <c r="F61" s="25"/>
      <c r="G61" s="48"/>
      <c r="H61" s="24"/>
      <c r="I61" s="26"/>
      <c r="J61" s="25"/>
    </row>
    <row r="62" spans="1:10" x14ac:dyDescent="0.2">
      <c r="A62" s="105" t="s">
        <v>96</v>
      </c>
      <c r="B62" s="106"/>
      <c r="C62" s="107"/>
      <c r="D62" s="17"/>
      <c r="E62" s="18" t="s">
        <v>63</v>
      </c>
      <c r="F62" s="19" t="s">
        <v>64</v>
      </c>
      <c r="G62" s="48"/>
      <c r="H62" s="18" t="s">
        <v>7</v>
      </c>
      <c r="I62" s="21" t="s">
        <v>2</v>
      </c>
      <c r="J62" s="19" t="s">
        <v>9</v>
      </c>
    </row>
    <row r="63" spans="1:10" x14ac:dyDescent="0.2">
      <c r="A63" s="64" t="s">
        <v>41</v>
      </c>
      <c r="B63" s="57" t="s">
        <v>30</v>
      </c>
      <c r="C63" s="29" t="s">
        <v>97</v>
      </c>
      <c r="D63" s="23" t="s">
        <v>2</v>
      </c>
      <c r="E63" s="24"/>
      <c r="F63" s="25"/>
      <c r="G63" s="48"/>
      <c r="H63" s="24"/>
      <c r="I63" s="26"/>
      <c r="J63" s="25"/>
    </row>
    <row r="64" spans="1:10" x14ac:dyDescent="0.2">
      <c r="A64" s="105" t="s">
        <v>98</v>
      </c>
      <c r="B64" s="106"/>
      <c r="C64" s="107"/>
      <c r="D64" s="17"/>
      <c r="E64" s="18" t="s">
        <v>63</v>
      </c>
      <c r="F64" s="19" t="s">
        <v>64</v>
      </c>
      <c r="G64" s="48"/>
      <c r="H64" s="18" t="s">
        <v>7</v>
      </c>
      <c r="I64" s="21" t="s">
        <v>2</v>
      </c>
      <c r="J64" s="19" t="s">
        <v>9</v>
      </c>
    </row>
    <row r="65" spans="1:10" ht="114.75" x14ac:dyDescent="0.2">
      <c r="A65" s="58" t="s">
        <v>42</v>
      </c>
      <c r="B65" s="57" t="s">
        <v>19</v>
      </c>
      <c r="C65" s="29" t="s">
        <v>99</v>
      </c>
      <c r="D65" s="23" t="s">
        <v>7</v>
      </c>
      <c r="E65" s="24"/>
      <c r="F65" s="25"/>
      <c r="G65" s="48"/>
      <c r="H65" s="24"/>
      <c r="I65" s="26"/>
      <c r="J65" s="25"/>
    </row>
    <row r="66" spans="1:10" ht="38.25" x14ac:dyDescent="0.2">
      <c r="A66" s="58" t="s">
        <v>101</v>
      </c>
      <c r="B66" s="57" t="s">
        <v>20</v>
      </c>
      <c r="C66" s="49" t="s">
        <v>100</v>
      </c>
      <c r="D66" s="23" t="s">
        <v>2</v>
      </c>
      <c r="E66" s="24"/>
      <c r="F66" s="25"/>
      <c r="G66" s="48"/>
      <c r="H66" s="24"/>
      <c r="I66" s="26"/>
      <c r="J66" s="25"/>
    </row>
    <row r="67" spans="1:10" ht="25.5" x14ac:dyDescent="0.2">
      <c r="A67" s="58" t="s">
        <v>102</v>
      </c>
      <c r="B67" s="57" t="s">
        <v>21</v>
      </c>
      <c r="C67" s="29" t="s">
        <v>103</v>
      </c>
      <c r="D67" s="23" t="s">
        <v>2</v>
      </c>
      <c r="E67" s="24"/>
      <c r="F67" s="25"/>
      <c r="G67" s="48"/>
      <c r="H67" s="24"/>
      <c r="I67" s="26"/>
      <c r="J67" s="25"/>
    </row>
    <row r="68" spans="1:10" x14ac:dyDescent="0.2">
      <c r="A68" s="106" t="s">
        <v>105</v>
      </c>
      <c r="B68" s="106"/>
      <c r="C68" s="107"/>
      <c r="D68" s="17"/>
      <c r="E68" s="18" t="s">
        <v>63</v>
      </c>
      <c r="F68" s="19" t="s">
        <v>64</v>
      </c>
      <c r="G68" s="48"/>
      <c r="H68" s="18" t="s">
        <v>7</v>
      </c>
      <c r="I68" s="21" t="s">
        <v>2</v>
      </c>
      <c r="J68" s="19" t="s">
        <v>9</v>
      </c>
    </row>
    <row r="69" spans="1:10" ht="25.5" x14ac:dyDescent="0.2">
      <c r="A69" s="46" t="s">
        <v>43</v>
      </c>
      <c r="B69" s="1" t="s">
        <v>29</v>
      </c>
      <c r="C69" s="29" t="s">
        <v>106</v>
      </c>
      <c r="D69" s="23" t="s">
        <v>2</v>
      </c>
      <c r="E69" s="24"/>
      <c r="F69" s="25"/>
      <c r="G69" s="48"/>
      <c r="H69" s="24"/>
      <c r="I69" s="26"/>
      <c r="J69" s="25"/>
    </row>
    <row r="70" spans="1:10" ht="25.5" x14ac:dyDescent="0.2">
      <c r="A70" s="46" t="s">
        <v>104</v>
      </c>
      <c r="B70" s="1" t="s">
        <v>17</v>
      </c>
      <c r="C70" s="49" t="s">
        <v>107</v>
      </c>
      <c r="D70" s="23" t="s">
        <v>2</v>
      </c>
      <c r="E70" s="24"/>
      <c r="F70" s="25"/>
      <c r="G70" s="48"/>
      <c r="H70" s="24"/>
      <c r="I70" s="26"/>
      <c r="J70" s="25"/>
    </row>
    <row r="71" spans="1:10" x14ac:dyDescent="0.2">
      <c r="A71" s="106" t="s">
        <v>108</v>
      </c>
      <c r="B71" s="106"/>
      <c r="C71" s="107"/>
      <c r="D71" s="17"/>
      <c r="E71" s="18" t="s">
        <v>63</v>
      </c>
      <c r="F71" s="19" t="s">
        <v>64</v>
      </c>
      <c r="G71" s="48"/>
      <c r="H71" s="18" t="s">
        <v>7</v>
      </c>
      <c r="I71" s="21" t="s">
        <v>2</v>
      </c>
      <c r="J71" s="19" t="s">
        <v>9</v>
      </c>
    </row>
    <row r="72" spans="1:10" ht="63.75" x14ac:dyDescent="0.2">
      <c r="A72" s="46" t="s">
        <v>44</v>
      </c>
      <c r="B72" s="1" t="s">
        <v>22</v>
      </c>
      <c r="C72" s="29" t="s">
        <v>110</v>
      </c>
      <c r="D72" s="23" t="s">
        <v>2</v>
      </c>
      <c r="E72" s="24"/>
      <c r="F72" s="25"/>
      <c r="G72" s="48"/>
      <c r="H72" s="24"/>
      <c r="I72" s="26"/>
      <c r="J72" s="25"/>
    </row>
    <row r="73" spans="1:10" ht="25.5" x14ac:dyDescent="0.2">
      <c r="A73" s="46" t="s">
        <v>109</v>
      </c>
      <c r="B73" s="1" t="s">
        <v>23</v>
      </c>
      <c r="C73" s="49" t="s">
        <v>111</v>
      </c>
      <c r="D73" s="23" t="s">
        <v>2</v>
      </c>
      <c r="E73" s="24"/>
      <c r="F73" s="25"/>
      <c r="G73" s="48"/>
      <c r="H73" s="24"/>
      <c r="I73" s="26"/>
      <c r="J73" s="25"/>
    </row>
    <row r="74" spans="1:10" x14ac:dyDescent="0.2">
      <c r="A74" s="106" t="s">
        <v>66</v>
      </c>
      <c r="B74" s="106"/>
      <c r="C74" s="107"/>
      <c r="D74" s="17"/>
      <c r="E74" s="18" t="s">
        <v>63</v>
      </c>
      <c r="F74" s="19" t="s">
        <v>64</v>
      </c>
      <c r="G74" s="48"/>
      <c r="H74" s="18" t="s">
        <v>7</v>
      </c>
      <c r="I74" s="21" t="s">
        <v>2</v>
      </c>
      <c r="J74" s="19" t="s">
        <v>9</v>
      </c>
    </row>
    <row r="75" spans="1:10" ht="89.25" x14ac:dyDescent="0.2">
      <c r="A75" s="65" t="s">
        <v>45</v>
      </c>
      <c r="B75" s="57" t="s">
        <v>24</v>
      </c>
      <c r="C75" s="29" t="s">
        <v>115</v>
      </c>
      <c r="D75" s="50" t="s">
        <v>7</v>
      </c>
      <c r="E75" s="24"/>
      <c r="F75" s="25"/>
      <c r="G75" s="48"/>
      <c r="H75" s="24"/>
      <c r="I75" s="26"/>
      <c r="J75" s="25"/>
    </row>
    <row r="76" spans="1:10" ht="38.25" x14ac:dyDescent="0.2">
      <c r="A76" s="65" t="s">
        <v>46</v>
      </c>
      <c r="B76" s="57" t="s">
        <v>25</v>
      </c>
      <c r="C76" s="49" t="s">
        <v>116</v>
      </c>
      <c r="D76" s="50" t="s">
        <v>2</v>
      </c>
      <c r="E76" s="24"/>
      <c r="F76" s="25"/>
      <c r="G76" s="48"/>
      <c r="H76" s="24"/>
      <c r="I76" s="26"/>
      <c r="J76" s="25"/>
    </row>
    <row r="77" spans="1:10" ht="25.5" x14ac:dyDescent="0.2">
      <c r="A77" s="65" t="s">
        <v>47</v>
      </c>
      <c r="B77" s="57" t="s">
        <v>26</v>
      </c>
      <c r="C77" s="29" t="s">
        <v>117</v>
      </c>
      <c r="D77" s="50" t="s">
        <v>2</v>
      </c>
      <c r="E77" s="24"/>
      <c r="F77" s="25"/>
      <c r="G77" s="48"/>
      <c r="H77" s="24"/>
      <c r="I77" s="26"/>
      <c r="J77" s="25"/>
    </row>
    <row r="78" spans="1:10" ht="51" x14ac:dyDescent="0.2">
      <c r="A78" s="58" t="s">
        <v>112</v>
      </c>
      <c r="B78" s="57" t="s">
        <v>27</v>
      </c>
      <c r="C78" s="29" t="s">
        <v>118</v>
      </c>
      <c r="D78" s="50" t="s">
        <v>2</v>
      </c>
      <c r="E78" s="24"/>
      <c r="F78" s="25"/>
      <c r="G78" s="48"/>
      <c r="H78" s="24"/>
      <c r="I78" s="26"/>
      <c r="J78" s="25"/>
    </row>
    <row r="79" spans="1:10" ht="38.25" x14ac:dyDescent="0.2">
      <c r="A79" s="58" t="s">
        <v>113</v>
      </c>
      <c r="B79" s="57" t="s">
        <v>28</v>
      </c>
      <c r="C79" s="29" t="s">
        <v>119</v>
      </c>
      <c r="D79" s="50" t="s">
        <v>2</v>
      </c>
      <c r="E79" s="24"/>
      <c r="F79" s="25"/>
      <c r="G79" s="48"/>
      <c r="H79" s="24"/>
      <c r="I79" s="26"/>
      <c r="J79" s="25"/>
    </row>
    <row r="80" spans="1:10" ht="51" x14ac:dyDescent="0.2">
      <c r="A80" s="58" t="s">
        <v>114</v>
      </c>
      <c r="B80" s="57" t="s">
        <v>8</v>
      </c>
      <c r="C80" s="29" t="s">
        <v>120</v>
      </c>
      <c r="D80" s="2" t="s">
        <v>2</v>
      </c>
      <c r="E80" s="30"/>
      <c r="F80" s="25"/>
      <c r="G80" s="48"/>
      <c r="H80" s="24"/>
      <c r="I80" s="26"/>
      <c r="J80" s="25"/>
    </row>
    <row r="81" spans="1:12" x14ac:dyDescent="0.2">
      <c r="A81" s="31"/>
      <c r="B81" s="31"/>
      <c r="C81" s="31"/>
      <c r="E81" s="7"/>
      <c r="F81" s="7"/>
    </row>
    <row r="83" spans="1:12" x14ac:dyDescent="0.2">
      <c r="A83" s="32" t="s">
        <v>67</v>
      </c>
      <c r="B83" s="32"/>
      <c r="C83" s="5"/>
      <c r="D83" s="7"/>
      <c r="E83" s="33"/>
      <c r="F83" s="13"/>
      <c r="G83" s="7"/>
      <c r="K83" s="7"/>
      <c r="L83" s="7"/>
    </row>
    <row r="84" spans="1:12" ht="14.25" x14ac:dyDescent="0.2">
      <c r="A84" s="34" t="s">
        <v>68</v>
      </c>
      <c r="B84" s="35"/>
      <c r="C84" s="35"/>
      <c r="D84" s="35"/>
      <c r="E84" s="35"/>
      <c r="F84" s="35"/>
      <c r="G84" s="35"/>
      <c r="H84" s="36" t="s">
        <v>69</v>
      </c>
      <c r="I84" s="36" t="s">
        <v>70</v>
      </c>
      <c r="J84" s="36" t="s">
        <v>71</v>
      </c>
      <c r="L84" s="7"/>
    </row>
    <row r="85" spans="1:12" x14ac:dyDescent="0.2">
      <c r="A85" s="114" t="s">
        <v>72</v>
      </c>
      <c r="B85" s="115"/>
      <c r="C85" s="115"/>
      <c r="D85" s="115"/>
      <c r="E85" s="115"/>
      <c r="F85" s="115"/>
      <c r="G85" s="116"/>
      <c r="H85" s="26">
        <f>COUNTIF(H43:H80,"x")</f>
        <v>0</v>
      </c>
      <c r="I85" s="26">
        <f>COUNTIF(I43:I80,"x")</f>
        <v>0</v>
      </c>
      <c r="J85" s="26">
        <f>COUNTIF(J43:J80,"x")</f>
        <v>0</v>
      </c>
      <c r="K85" s="37" t="str">
        <f>IF(H85=0,"","Vergeet de sheet HW niet")</f>
        <v/>
      </c>
    </row>
    <row r="86" spans="1:12" x14ac:dyDescent="0.2">
      <c r="A86" s="7"/>
      <c r="B86" s="7"/>
      <c r="C86" s="5"/>
      <c r="D86" s="7"/>
      <c r="E86" s="33"/>
      <c r="F86" s="13"/>
      <c r="G86" s="7"/>
      <c r="K86" s="7"/>
      <c r="L86" s="7"/>
    </row>
    <row r="87" spans="1:12" x14ac:dyDescent="0.2">
      <c r="A87" s="38" t="s">
        <v>124</v>
      </c>
      <c r="B87" s="112" t="s">
        <v>68</v>
      </c>
      <c r="C87" s="112"/>
      <c r="D87" s="112"/>
      <c r="E87" s="112"/>
      <c r="F87" s="112"/>
      <c r="G87" s="112"/>
      <c r="H87" s="112"/>
      <c r="I87" s="112"/>
      <c r="J87" s="112"/>
    </row>
    <row r="88" spans="1:12" x14ac:dyDescent="0.2">
      <c r="A88" s="66"/>
      <c r="B88" s="113"/>
      <c r="C88" s="113"/>
      <c r="D88" s="113"/>
      <c r="E88" s="113"/>
      <c r="F88" s="113"/>
      <c r="G88" s="113"/>
      <c r="H88" s="113"/>
      <c r="I88" s="113"/>
      <c r="J88" s="113"/>
      <c r="K88" s="37"/>
    </row>
    <row r="89" spans="1:12" x14ac:dyDescent="0.2">
      <c r="A89" s="66"/>
      <c r="B89" s="113"/>
      <c r="C89" s="113"/>
      <c r="D89" s="113"/>
      <c r="E89" s="113"/>
      <c r="F89" s="113"/>
      <c r="G89" s="113"/>
      <c r="H89" s="113"/>
      <c r="I89" s="113"/>
      <c r="J89" s="113"/>
    </row>
    <row r="90" spans="1:12" x14ac:dyDescent="0.2">
      <c r="A90" s="66"/>
      <c r="B90" s="113"/>
      <c r="C90" s="113"/>
      <c r="D90" s="113"/>
      <c r="E90" s="113"/>
      <c r="F90" s="113"/>
      <c r="G90" s="113"/>
      <c r="H90" s="113"/>
      <c r="I90" s="113"/>
      <c r="J90" s="113"/>
    </row>
    <row r="91" spans="1:12" x14ac:dyDescent="0.2">
      <c r="A91" s="66"/>
      <c r="B91" s="113"/>
      <c r="C91" s="113"/>
      <c r="D91" s="113"/>
      <c r="E91" s="113"/>
      <c r="F91" s="113"/>
      <c r="G91" s="113"/>
      <c r="H91" s="113"/>
      <c r="I91" s="113"/>
      <c r="J91" s="113"/>
    </row>
    <row r="92" spans="1:12" x14ac:dyDescent="0.2">
      <c r="A92" s="66"/>
      <c r="B92" s="113"/>
      <c r="C92" s="113"/>
      <c r="D92" s="113"/>
      <c r="E92" s="113"/>
      <c r="F92" s="113"/>
      <c r="G92" s="113"/>
      <c r="H92" s="113"/>
      <c r="I92" s="113"/>
      <c r="J92" s="113"/>
    </row>
    <row r="93" spans="1:12" x14ac:dyDescent="0.2">
      <c r="A93" s="66"/>
      <c r="B93" s="113"/>
      <c r="C93" s="113"/>
      <c r="D93" s="113"/>
      <c r="E93" s="113"/>
      <c r="F93" s="113"/>
      <c r="G93" s="113"/>
      <c r="H93" s="113"/>
      <c r="I93" s="113"/>
      <c r="J93" s="113"/>
    </row>
    <row r="94" spans="1:12" x14ac:dyDescent="0.2">
      <c r="A94" s="66"/>
      <c r="B94" s="113"/>
      <c r="C94" s="113"/>
      <c r="D94" s="113"/>
      <c r="E94" s="113"/>
      <c r="F94" s="113"/>
      <c r="G94" s="113"/>
      <c r="H94" s="113"/>
      <c r="I94" s="113"/>
      <c r="J94" s="113"/>
    </row>
    <row r="95" spans="1:12" x14ac:dyDescent="0.2">
      <c r="A95" s="66"/>
      <c r="B95" s="113"/>
      <c r="C95" s="113"/>
      <c r="D95" s="113"/>
      <c r="E95" s="113"/>
      <c r="F95" s="113"/>
      <c r="G95" s="113"/>
      <c r="H95" s="113"/>
      <c r="I95" s="113"/>
      <c r="J95" s="113"/>
    </row>
    <row r="96" spans="1:12" x14ac:dyDescent="0.2">
      <c r="A96" s="66"/>
      <c r="B96" s="113"/>
      <c r="C96" s="113"/>
      <c r="D96" s="113"/>
      <c r="E96" s="113"/>
      <c r="F96" s="113"/>
      <c r="G96" s="113"/>
      <c r="H96" s="113"/>
      <c r="I96" s="113"/>
      <c r="J96" s="113"/>
    </row>
    <row r="97" spans="1:24" x14ac:dyDescent="0.2">
      <c r="A97" s="67"/>
      <c r="B97" s="113"/>
      <c r="C97" s="113"/>
      <c r="D97" s="113"/>
      <c r="E97" s="113"/>
      <c r="F97" s="113"/>
      <c r="G97" s="113"/>
      <c r="H97" s="113"/>
      <c r="I97" s="113"/>
      <c r="J97" s="113"/>
    </row>
    <row r="98" spans="1:24" x14ac:dyDescent="0.2">
      <c r="A98" s="67"/>
      <c r="B98" s="113"/>
      <c r="C98" s="113"/>
      <c r="D98" s="113"/>
      <c r="E98" s="113"/>
      <c r="F98" s="113"/>
      <c r="G98" s="113"/>
      <c r="H98" s="113"/>
      <c r="I98" s="113"/>
      <c r="J98" s="113"/>
    </row>
    <row r="99" spans="1:24" x14ac:dyDescent="0.2">
      <c r="A99" s="39"/>
      <c r="B99" s="39"/>
      <c r="C99" s="120"/>
      <c r="D99" s="120"/>
      <c r="E99" s="120"/>
      <c r="F99" s="120"/>
      <c r="G99" s="120"/>
      <c r="H99" s="120"/>
      <c r="I99" s="120"/>
      <c r="J99" s="120"/>
      <c r="K99" s="40"/>
      <c r="L99" s="40"/>
    </row>
    <row r="102" spans="1:24" x14ac:dyDescent="0.2">
      <c r="A102" s="121" t="str">
        <f>IF(U103="Toetreding",U104,"")</f>
        <v/>
      </c>
      <c r="B102" s="121"/>
      <c r="C102" s="121"/>
      <c r="D102" s="121"/>
      <c r="E102" s="121"/>
      <c r="F102" s="121"/>
      <c r="G102" s="121"/>
      <c r="H102" s="121"/>
      <c r="I102" s="121"/>
      <c r="J102" s="121"/>
    </row>
    <row r="107" spans="1:24" x14ac:dyDescent="0.2">
      <c r="V107" s="56"/>
      <c r="W107" s="56"/>
      <c r="X107" s="56"/>
    </row>
  </sheetData>
  <mergeCells count="35">
    <mergeCell ref="C99:J99"/>
    <mergeCell ref="A102:J102"/>
    <mergeCell ref="B97:J97"/>
    <mergeCell ref="B98:J98"/>
    <mergeCell ref="A71:C71"/>
    <mergeCell ref="B91:J91"/>
    <mergeCell ref="B92:J92"/>
    <mergeCell ref="B93:J93"/>
    <mergeCell ref="B94:J94"/>
    <mergeCell ref="B95:J95"/>
    <mergeCell ref="B96:J96"/>
    <mergeCell ref="A49:C49"/>
    <mergeCell ref="A56:C56"/>
    <mergeCell ref="A60:C60"/>
    <mergeCell ref="A62:C62"/>
    <mergeCell ref="A64:C64"/>
    <mergeCell ref="A68:C68"/>
    <mergeCell ref="B87:J87"/>
    <mergeCell ref="B88:J88"/>
    <mergeCell ref="B89:J89"/>
    <mergeCell ref="B90:J90"/>
    <mergeCell ref="A74:C74"/>
    <mergeCell ref="A85:G85"/>
    <mergeCell ref="A19:J19"/>
    <mergeCell ref="A36:J36"/>
    <mergeCell ref="A45:C45"/>
    <mergeCell ref="B21:E21"/>
    <mergeCell ref="B23:E23"/>
    <mergeCell ref="B24:E24"/>
    <mergeCell ref="B20:E20"/>
    <mergeCell ref="B28:E28"/>
    <mergeCell ref="B29:E29"/>
    <mergeCell ref="A26:E26"/>
    <mergeCell ref="B31:E31"/>
    <mergeCell ref="B30:E30"/>
  </mergeCells>
  <phoneticPr fontId="13" type="noConversion"/>
  <conditionalFormatting sqref="D43">
    <cfRule type="expression" dxfId="40" priority="5">
      <formula>$D$43=0</formula>
    </cfRule>
  </conditionalFormatting>
  <pageMargins left="0.70866141732283472" right="0.70866141732283472" top="0.74803149606299213" bottom="0.74803149606299213" header="0.31496062992125984" footer="0.31496062992125984"/>
  <pageSetup paperSize="9" scale="70" fitToHeight="0" orientation="landscape" horizontalDpi="300" verticalDpi="300" r:id="rId1"/>
  <headerFooter>
    <oddFooter>&amp;C&amp;A</oddFooter>
  </headerFooter>
  <rowBreaks count="1" manualBreakCount="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D623-9DBC-4051-AED2-135BE276AB7E}">
  <dimension ref="A1:AF42"/>
  <sheetViews>
    <sheetView topLeftCell="A22" zoomScale="70" zoomScaleNormal="70" zoomScalePageLayoutView="70" workbookViewId="0">
      <selection activeCell="E42" sqref="B37:E42"/>
    </sheetView>
  </sheetViews>
  <sheetFormatPr defaultColWidth="9.140625" defaultRowHeight="14.25" x14ac:dyDescent="0.2"/>
  <cols>
    <col min="1" max="1" width="9.140625" style="70" customWidth="1"/>
    <col min="2" max="2" width="23.5703125" style="70" customWidth="1"/>
    <col min="3" max="3" width="24.140625" style="70" bestFit="1" customWidth="1"/>
    <col min="4" max="4" width="17.7109375" style="70" bestFit="1" customWidth="1"/>
    <col min="5" max="5" width="20" style="70" bestFit="1" customWidth="1"/>
    <col min="6" max="14" width="14.7109375" style="70" customWidth="1"/>
    <col min="15" max="21" width="9.140625" style="70"/>
    <col min="22" max="22" width="10.5703125" style="70" bestFit="1" customWidth="1"/>
    <col min="23" max="31" width="9.140625" style="70"/>
    <col min="32" max="32" width="9.140625" style="70" hidden="1" customWidth="1"/>
    <col min="33" max="16384" width="9.140625" style="70"/>
  </cols>
  <sheetData>
    <row r="1" spans="1:32" ht="15" x14ac:dyDescent="0.25">
      <c r="B1" s="71" t="s">
        <v>126</v>
      </c>
    </row>
    <row r="2" spans="1:32" x14ac:dyDescent="0.2">
      <c r="B2" s="72"/>
    </row>
    <row r="3" spans="1:32" ht="16.5" customHeight="1" x14ac:dyDescent="0.2">
      <c r="B3" s="72" t="s">
        <v>127</v>
      </c>
    </row>
    <row r="4" spans="1:32" ht="35.25" customHeight="1" x14ac:dyDescent="0.2">
      <c r="B4" s="125" t="s">
        <v>128</v>
      </c>
      <c r="C4" s="125"/>
      <c r="D4" s="125"/>
      <c r="E4" s="125"/>
      <c r="F4" s="125"/>
      <c r="G4" s="125"/>
      <c r="H4" s="125"/>
      <c r="I4" s="125"/>
      <c r="J4" s="125"/>
      <c r="K4" s="125"/>
      <c r="L4" s="125"/>
      <c r="M4" s="125"/>
      <c r="N4" s="125"/>
    </row>
    <row r="5" spans="1:32" ht="32.25" customHeight="1" x14ac:dyDescent="0.2">
      <c r="B5" s="125" t="s">
        <v>129</v>
      </c>
      <c r="C5" s="125"/>
      <c r="D5" s="125"/>
      <c r="E5" s="125"/>
      <c r="F5" s="125"/>
      <c r="G5" s="125"/>
      <c r="H5" s="125"/>
      <c r="I5" s="125"/>
      <c r="J5" s="125"/>
      <c r="K5" s="125"/>
      <c r="L5" s="125"/>
      <c r="M5" s="125"/>
      <c r="N5" s="125"/>
    </row>
    <row r="6" spans="1:32" x14ac:dyDescent="0.2">
      <c r="B6" s="73"/>
      <c r="C6" s="73"/>
      <c r="D6" s="73"/>
      <c r="E6" s="73"/>
      <c r="F6" s="73"/>
      <c r="G6" s="73"/>
      <c r="H6" s="73"/>
    </row>
    <row r="7" spans="1:32" ht="15" x14ac:dyDescent="0.25">
      <c r="B7" s="74" t="s">
        <v>130</v>
      </c>
    </row>
    <row r="8" spans="1:32" ht="52.5" customHeight="1" x14ac:dyDescent="0.25">
      <c r="B8" s="126" t="str">
        <f>IF([2]Stamgegevens!B10="6-maands controle",AF11,AF12)</f>
        <v>Het kan voorkomen dat bij een controle blijkt dat de onderneming wegens beperkte activiteiten slechts deels op de elementen uit het ABU document gecontroleerd kan worden. Weliswaar kan hier een positief resultaat uit voortkomen, maar er kan niet volledig vastgesteld worden dat aan alle relevante A en B normen wordt voldaan. In deze situatie vindt de volgende controle één jaar na toetreding plaats voor rekening van de ABU.</v>
      </c>
      <c r="C8" s="126"/>
      <c r="D8" s="126"/>
      <c r="E8" s="126"/>
      <c r="F8" s="126"/>
      <c r="G8" s="126"/>
      <c r="H8" s="126"/>
      <c r="I8" s="126"/>
      <c r="J8" s="126"/>
      <c r="K8" s="126"/>
      <c r="L8" s="126"/>
      <c r="M8" s="126"/>
      <c r="N8" s="126"/>
    </row>
    <row r="9" spans="1:32" x14ac:dyDescent="0.2">
      <c r="B9" s="72"/>
    </row>
    <row r="10" spans="1:32" ht="30" x14ac:dyDescent="0.25">
      <c r="B10" s="75" t="s">
        <v>131</v>
      </c>
      <c r="C10" s="76" t="s">
        <v>132</v>
      </c>
      <c r="D10" s="76" t="s">
        <v>132</v>
      </c>
      <c r="E10" s="77" t="s">
        <v>133</v>
      </c>
      <c r="F10" s="77" t="s">
        <v>134</v>
      </c>
      <c r="G10" s="76" t="s">
        <v>135</v>
      </c>
      <c r="H10" s="76" t="s">
        <v>135</v>
      </c>
      <c r="I10" s="78" t="s">
        <v>136</v>
      </c>
      <c r="J10" s="78" t="s">
        <v>136</v>
      </c>
      <c r="K10" s="78" t="s">
        <v>137</v>
      </c>
      <c r="L10" s="78" t="s">
        <v>137</v>
      </c>
      <c r="M10" s="78" t="s">
        <v>138</v>
      </c>
      <c r="N10" s="78" t="s">
        <v>139</v>
      </c>
    </row>
    <row r="11" spans="1:32" ht="58.5" customHeight="1" x14ac:dyDescent="0.2">
      <c r="B11" s="79" t="s">
        <v>140</v>
      </c>
      <c r="C11" s="80" t="s">
        <v>141</v>
      </c>
      <c r="D11" s="80" t="s">
        <v>142</v>
      </c>
      <c r="E11" s="80" t="s">
        <v>141</v>
      </c>
      <c r="F11" s="80" t="s">
        <v>142</v>
      </c>
      <c r="G11" s="80" t="s">
        <v>141</v>
      </c>
      <c r="H11" s="80" t="s">
        <v>142</v>
      </c>
      <c r="I11" s="80" t="s">
        <v>141</v>
      </c>
      <c r="J11" s="80" t="s">
        <v>142</v>
      </c>
      <c r="K11" s="80" t="s">
        <v>141</v>
      </c>
      <c r="L11" s="80" t="s">
        <v>142</v>
      </c>
      <c r="M11" s="81" t="s">
        <v>1</v>
      </c>
      <c r="N11" s="81" t="s">
        <v>1</v>
      </c>
      <c r="AF11" s="70" t="s">
        <v>143</v>
      </c>
    </row>
    <row r="12" spans="1:32" x14ac:dyDescent="0.2">
      <c r="AF12" s="70" t="s">
        <v>144</v>
      </c>
    </row>
    <row r="13" spans="1:32" s="82" customFormat="1" ht="15" thickBot="1" x14ac:dyDescent="0.25">
      <c r="C13" s="82" t="str">
        <f>IF(AND('[2]Kenmerk 673-01234567-'!G130&gt;=2,'[2]Kenmerk 673-01234567-'!$U$149="Toetreding"),"waar","onwaar")</f>
        <v>onwaar</v>
      </c>
      <c r="E13" s="82" t="str">
        <f>IF(AND('[2]Kenmerk 673-01234567-'!G130=1,'[2]Kenmerk 673-01234567-'!H130&lt;=0,'[2]Kenmerk 673-01234567-'!$U$149="Toetreding"),"waar","onwaar")</f>
        <v>onwaar</v>
      </c>
      <c r="G13" s="82" t="str">
        <f>IF(AND('[2]Kenmerk 673-01234567-'!G130=1,'[2]Kenmerk 673-01234567-'!H130&gt;=1,'[2]Kenmerk 673-01234567-'!$U$149="Toetreding"),"waar","onwaar")</f>
        <v>onwaar</v>
      </c>
      <c r="I13" s="82" t="str">
        <f>IF(AND('[2]Kenmerk 673-01234567-'!H130&gt;=10,'[2]Kenmerk 673-01234567-'!G130&lt;=0,'[2]Kenmerk 673-01234567-'!$U$149="Toetreding"),"waar","onwaar")</f>
        <v>onwaar</v>
      </c>
      <c r="K13" s="82" t="str">
        <f>IF(AND('[2]Kenmerk 673-01234567-'!H130&gt;4,AND('[2]Kenmerk 673-01234567-'!H130&lt;10),'[2]Kenmerk 673-01234567-'!G130&lt;=0,'[2]Kenmerk 673-01234567-'!$U$149="Toetreding"),"waar","onwaar")</f>
        <v>onwaar</v>
      </c>
      <c r="M13" s="82" t="str">
        <f>IF(AND('[2]Kenmerk 673-01234567-'!H130&lt;5,AND('[2]Kenmerk 673-01234567-'!H130&gt;0),'[2]Kenmerk 673-01234567-'!G130&lt;=0, '[2]Kenmerk 673-01234567-'!$U$149="Toetreding"),"waar","onwaar")</f>
        <v>onwaar</v>
      </c>
      <c r="N13" s="82" t="str">
        <f>IF(AND('[2]Kenmerk 673-01234567-'!I130&gt;=0,'[2]Kenmerk 673-01234567-'!G130&lt;=0,'[2]Kenmerk 673-01234567-'!H130&lt;=0,'[2]Kenmerk 673-01234567-'!$U$149="Toetreding"),"waar","onwaar")</f>
        <v>onwaar</v>
      </c>
    </row>
    <row r="14" spans="1:32" ht="32.25" customHeight="1" x14ac:dyDescent="0.2">
      <c r="A14" s="127" t="s">
        <v>145</v>
      </c>
      <c r="B14" s="83" t="s">
        <v>146</v>
      </c>
      <c r="C14" s="84" t="s">
        <v>141</v>
      </c>
      <c r="D14" s="84" t="s">
        <v>141</v>
      </c>
      <c r="E14" s="84" t="s">
        <v>141</v>
      </c>
      <c r="F14" s="84" t="s">
        <v>141</v>
      </c>
      <c r="G14" s="84" t="s">
        <v>141</v>
      </c>
      <c r="H14" s="84" t="s">
        <v>141</v>
      </c>
      <c r="I14" s="84" t="s">
        <v>141</v>
      </c>
      <c r="J14" s="84" t="s">
        <v>142</v>
      </c>
      <c r="K14" s="84" t="s">
        <v>141</v>
      </c>
      <c r="L14" s="84" t="s">
        <v>142</v>
      </c>
      <c r="M14" s="84" t="s">
        <v>142</v>
      </c>
      <c r="N14" s="85" t="s">
        <v>142</v>
      </c>
    </row>
    <row r="15" spans="1:32" ht="32.25" customHeight="1" x14ac:dyDescent="0.2">
      <c r="A15" s="128"/>
      <c r="B15" s="81" t="s">
        <v>147</v>
      </c>
      <c r="C15" s="86" t="s">
        <v>148</v>
      </c>
      <c r="D15" s="86" t="s">
        <v>148</v>
      </c>
      <c r="E15" s="86" t="s">
        <v>148</v>
      </c>
      <c r="F15" s="86" t="s">
        <v>148</v>
      </c>
      <c r="G15" s="86" t="s">
        <v>148</v>
      </c>
      <c r="H15" s="86" t="s">
        <v>148</v>
      </c>
      <c r="I15" s="86" t="s">
        <v>148</v>
      </c>
      <c r="J15" s="81" t="s">
        <v>149</v>
      </c>
      <c r="K15" s="86" t="s">
        <v>148</v>
      </c>
      <c r="L15" s="81" t="s">
        <v>149</v>
      </c>
      <c r="M15" s="81" t="s">
        <v>150</v>
      </c>
      <c r="N15" s="81" t="s">
        <v>150</v>
      </c>
    </row>
    <row r="16" spans="1:32" ht="32.25" customHeight="1" x14ac:dyDescent="0.2">
      <c r="A16" s="128"/>
      <c r="B16" s="81" t="s">
        <v>151</v>
      </c>
      <c r="C16" s="81" t="s">
        <v>152</v>
      </c>
      <c r="D16" s="81" t="s">
        <v>152</v>
      </c>
      <c r="E16" s="81" t="s">
        <v>152</v>
      </c>
      <c r="F16" s="81" t="s">
        <v>152</v>
      </c>
      <c r="G16" s="81" t="s">
        <v>152</v>
      </c>
      <c r="H16" s="81" t="s">
        <v>152</v>
      </c>
      <c r="I16" s="81" t="s">
        <v>152</v>
      </c>
      <c r="J16" s="81" t="s">
        <v>153</v>
      </c>
      <c r="K16" s="81" t="s">
        <v>152</v>
      </c>
      <c r="L16" s="81" t="s">
        <v>153</v>
      </c>
      <c r="M16" s="81" t="s">
        <v>153</v>
      </c>
      <c r="N16" s="87" t="s">
        <v>153</v>
      </c>
    </row>
    <row r="17" spans="1:14" ht="32.25" customHeight="1" thickBot="1" x14ac:dyDescent="0.25">
      <c r="A17" s="129"/>
      <c r="B17" s="88" t="s">
        <v>154</v>
      </c>
      <c r="C17" s="88" t="s">
        <v>155</v>
      </c>
      <c r="D17" s="88" t="s">
        <v>155</v>
      </c>
      <c r="E17" s="88" t="s">
        <v>155</v>
      </c>
      <c r="F17" s="88" t="s">
        <v>155</v>
      </c>
      <c r="G17" s="88" t="s">
        <v>155</v>
      </c>
      <c r="H17" s="88" t="s">
        <v>155</v>
      </c>
      <c r="I17" s="88" t="s">
        <v>155</v>
      </c>
      <c r="J17" s="88" t="s">
        <v>156</v>
      </c>
      <c r="K17" s="88" t="s">
        <v>155</v>
      </c>
      <c r="L17" s="88" t="s">
        <v>156</v>
      </c>
      <c r="M17" s="88" t="s">
        <v>157</v>
      </c>
      <c r="N17" s="89" t="s">
        <v>157</v>
      </c>
    </row>
    <row r="18" spans="1:14" x14ac:dyDescent="0.2">
      <c r="C18" s="70" t="str">
        <f>IF(AND('[2]Kenmerk 673-01234567-'!G130&gt;=2,'[2]Kenmerk 673-01234567-'!$U$149="6-maands controle"),"waar","onwaar")</f>
        <v>onwaar</v>
      </c>
      <c r="E18" s="70" t="str">
        <f>IF(AND('[2]Kenmerk 673-01234567-'!G130=1,'[2]Kenmerk 673-01234567-'!H130&lt;=0,'[2]Kenmerk 673-01234567-'!$U$149="6-maands controle"),"waar","onwaar")</f>
        <v>onwaar</v>
      </c>
      <c r="G18" s="70" t="str">
        <f>IF(AND('[2]Kenmerk 673-01234567-'!G130=1,'[2]Kenmerk 673-01234567-'!H130&gt;=1,'[2]Kenmerk 673-01234567-'!$U$149="6-maands controle"),"waar","onwaar")</f>
        <v>onwaar</v>
      </c>
      <c r="I18" s="70" t="str">
        <f>IF(AND('[2]Kenmerk 673-01234567-'!H130&gt;=10,'[2]Kenmerk 673-01234567-'!G130&lt;=0,'[2]Kenmerk 673-01234567-'!$U$149="6-maands controle"),"waar","onwaar")</f>
        <v>onwaar</v>
      </c>
      <c r="K18" s="70" t="str">
        <f>IF(AND('[2]Kenmerk 673-01234567-'!H130&gt;4,AND('[2]Kenmerk 673-01234567-'!H130&lt;10),'[2]Kenmerk 673-01234567-'!G130&lt;=0,'[2]Kenmerk 673-01234567-'!$U$149="6-maands controle"),"waar","onwaar")</f>
        <v>onwaar</v>
      </c>
      <c r="M18" s="70" t="str">
        <f>IF(AND('[2]Kenmerk 673-01234567-'!H130&lt;5,AND('[2]Kenmerk 673-01234567-'!H130&gt;0),'[2]Kenmerk 673-01234567-'!G130&lt;=0, '[2]Kenmerk 673-01234567-'!$U$149="6-maands controle"),"waar","onwaar")</f>
        <v>onwaar</v>
      </c>
      <c r="N18" s="70" t="str">
        <f>IF(AND('[2]Kenmerk 673-01234567-'!I130&gt;=0,'[2]Kenmerk 673-01234567-'!G130&lt;=0,'[2]Kenmerk 673-01234567-'!H130&lt;=0,'[2]Kenmerk 673-01234567-'!$U$149="6-maands controle"),"waar","onwaar")</f>
        <v>onwaar</v>
      </c>
    </row>
    <row r="19" spans="1:14" s="93" customFormat="1" ht="61.5" customHeight="1" x14ac:dyDescent="0.2">
      <c r="A19" s="130" t="s">
        <v>158</v>
      </c>
      <c r="B19" s="90" t="s">
        <v>147</v>
      </c>
      <c r="C19" s="91" t="s">
        <v>159</v>
      </c>
      <c r="D19" s="91" t="s">
        <v>159</v>
      </c>
      <c r="E19" s="91" t="s">
        <v>159</v>
      </c>
      <c r="F19" s="91" t="s">
        <v>159</v>
      </c>
      <c r="G19" s="91" t="s">
        <v>159</v>
      </c>
      <c r="H19" s="91" t="s">
        <v>159</v>
      </c>
      <c r="I19" s="91" t="s">
        <v>159</v>
      </c>
      <c r="J19" s="90" t="s">
        <v>160</v>
      </c>
      <c r="K19" s="91" t="s">
        <v>159</v>
      </c>
      <c r="L19" s="90" t="s">
        <v>149</v>
      </c>
      <c r="M19" s="90" t="s">
        <v>150</v>
      </c>
      <c r="N19" s="92" t="s">
        <v>150</v>
      </c>
    </row>
    <row r="20" spans="1:14" s="93" customFormat="1" ht="38.25" customHeight="1" x14ac:dyDescent="0.2">
      <c r="A20" s="130"/>
      <c r="B20" s="90" t="s">
        <v>151</v>
      </c>
      <c r="C20" s="90" t="s">
        <v>152</v>
      </c>
      <c r="D20" s="90" t="s">
        <v>152</v>
      </c>
      <c r="E20" s="90" t="s">
        <v>152</v>
      </c>
      <c r="F20" s="90" t="s">
        <v>152</v>
      </c>
      <c r="G20" s="90" t="s">
        <v>152</v>
      </c>
      <c r="H20" s="90" t="s">
        <v>152</v>
      </c>
      <c r="I20" s="90" t="s">
        <v>152</v>
      </c>
      <c r="J20" s="90" t="s">
        <v>153</v>
      </c>
      <c r="K20" s="90" t="s">
        <v>152</v>
      </c>
      <c r="L20" s="90" t="s">
        <v>153</v>
      </c>
      <c r="M20" s="90" t="s">
        <v>153</v>
      </c>
      <c r="N20" s="92" t="s">
        <v>153</v>
      </c>
    </row>
    <row r="21" spans="1:14" s="93" customFormat="1" ht="38.25" customHeight="1" thickBot="1" x14ac:dyDescent="0.25">
      <c r="A21" s="131"/>
      <c r="B21" s="94" t="s">
        <v>154</v>
      </c>
      <c r="C21" s="94" t="s">
        <v>161</v>
      </c>
      <c r="D21" s="94" t="s">
        <v>161</v>
      </c>
      <c r="E21" s="94" t="s">
        <v>161</v>
      </c>
      <c r="F21" s="94" t="s">
        <v>161</v>
      </c>
      <c r="G21" s="94" t="s">
        <v>161</v>
      </c>
      <c r="H21" s="94" t="s">
        <v>161</v>
      </c>
      <c r="I21" s="94" t="s">
        <v>161</v>
      </c>
      <c r="J21" s="94" t="s">
        <v>156</v>
      </c>
      <c r="K21" s="94" t="s">
        <v>161</v>
      </c>
      <c r="L21" s="94" t="s">
        <v>156</v>
      </c>
      <c r="M21" s="94" t="s">
        <v>157</v>
      </c>
      <c r="N21" s="95" t="s">
        <v>157</v>
      </c>
    </row>
    <row r="22" spans="1:14" s="82" customFormat="1" x14ac:dyDescent="0.2">
      <c r="C22" s="82" t="str">
        <f>IF(AND('[2]Kenmerk 673-01234567-'!G130&gt;=2,'[2]Kenmerk 673-01234567-'!$U$149="Periodiek"),"waar","onwaar")</f>
        <v>onwaar</v>
      </c>
      <c r="E22" s="82" t="str">
        <f>IF(AND('[2]Kenmerk 673-01234567-'!G130=1,'[2]Kenmerk 673-01234567-'!H130&lt;=0,'[2]Kenmerk 673-01234567-'!$U$149="Periodiek"),"waar","onwaar")</f>
        <v>onwaar</v>
      </c>
      <c r="G22" s="82" t="str">
        <f>IF(AND('[2]Kenmerk 673-01234567-'!G130=1,'[2]Kenmerk 673-01234567-'!H130&gt;=1,'[2]Kenmerk 673-01234567-'!$U$149="Periodiek"),"waar","onwaar")</f>
        <v>onwaar</v>
      </c>
      <c r="I22" s="82" t="str">
        <f>IF(AND('[2]Kenmerk 673-01234567-'!H130&gt;=10,'[2]Kenmerk 673-01234567-'!G130&lt;=0,'[2]Kenmerk 673-01234567-'!$U$149="Periodiek"),"waar","onwaar")</f>
        <v>onwaar</v>
      </c>
      <c r="K22" s="82" t="str">
        <f>IF(AND('[2]Kenmerk 673-01234567-'!H130&gt;4,AND('[2]Kenmerk 673-01234567-'!H130&lt;10),'[2]Kenmerk 673-01234567-'!G130&lt;=0,'[2]Kenmerk 673-01234567-'!$U$149="Periodiek"),"waar","onwaar")</f>
        <v>onwaar</v>
      </c>
      <c r="M22" s="82" t="str">
        <f>IF(AND('[2]Kenmerk 673-01234567-'!H130&lt;5,AND('[2]Kenmerk 673-01234567-'!H130&gt;0),'[2]Kenmerk 673-01234567-'!G130&lt;=0, '[2]Kenmerk 673-01234567-'!$U$149="Periodiek"),"waar","onwaar")</f>
        <v>onwaar</v>
      </c>
      <c r="N22" s="82" t="str">
        <f>IF(AND('[2]Kenmerk 673-01234567-'!I130&gt;=0,'[2]Kenmerk 673-01234567-'!G130&lt;=0,'[2]Kenmerk 673-01234567-'!H130&lt;=0,'[2]Kenmerk 673-01234567-'!$U$149="Periodiek"),"waar","onwaar")</f>
        <v>onwaar</v>
      </c>
    </row>
    <row r="23" spans="1:14" ht="59.25" customHeight="1" x14ac:dyDescent="0.2">
      <c r="A23" s="128" t="s">
        <v>162</v>
      </c>
      <c r="B23" s="81" t="s">
        <v>147</v>
      </c>
      <c r="C23" s="86" t="s">
        <v>159</v>
      </c>
      <c r="D23" s="86" t="s">
        <v>159</v>
      </c>
      <c r="E23" s="86" t="s">
        <v>159</v>
      </c>
      <c r="F23" s="86" t="s">
        <v>149</v>
      </c>
      <c r="G23" s="86" t="s">
        <v>159</v>
      </c>
      <c r="H23" s="86" t="s">
        <v>149</v>
      </c>
      <c r="I23" s="86" t="s">
        <v>159</v>
      </c>
      <c r="J23" s="86" t="s">
        <v>149</v>
      </c>
      <c r="K23" s="86" t="s">
        <v>149</v>
      </c>
      <c r="L23" s="81" t="s">
        <v>163</v>
      </c>
      <c r="M23" s="81" t="s">
        <v>150</v>
      </c>
      <c r="N23" s="87" t="s">
        <v>150</v>
      </c>
    </row>
    <row r="24" spans="1:14" ht="38.25" customHeight="1" x14ac:dyDescent="0.2">
      <c r="A24" s="128"/>
      <c r="B24" s="81" t="s">
        <v>151</v>
      </c>
      <c r="C24" s="81" t="s">
        <v>152</v>
      </c>
      <c r="D24" s="81" t="s">
        <v>152</v>
      </c>
      <c r="E24" s="81" t="s">
        <v>152</v>
      </c>
      <c r="F24" s="81" t="s">
        <v>153</v>
      </c>
      <c r="G24" s="81" t="s">
        <v>152</v>
      </c>
      <c r="H24" s="81" t="s">
        <v>153</v>
      </c>
      <c r="I24" s="81" t="s">
        <v>152</v>
      </c>
      <c r="J24" s="81" t="s">
        <v>153</v>
      </c>
      <c r="K24" s="81" t="s">
        <v>153</v>
      </c>
      <c r="L24" s="81" t="s">
        <v>153</v>
      </c>
      <c r="M24" s="81" t="s">
        <v>153</v>
      </c>
      <c r="N24" s="87" t="s">
        <v>153</v>
      </c>
    </row>
    <row r="25" spans="1:14" ht="38.25" customHeight="1" thickBot="1" x14ac:dyDescent="0.25">
      <c r="A25" s="129"/>
      <c r="B25" s="88" t="s">
        <v>154</v>
      </c>
      <c r="C25" s="88" t="s">
        <v>161</v>
      </c>
      <c r="D25" s="88" t="s">
        <v>161</v>
      </c>
      <c r="E25" s="88" t="s">
        <v>161</v>
      </c>
      <c r="F25" s="88" t="s">
        <v>156</v>
      </c>
      <c r="G25" s="88" t="s">
        <v>161</v>
      </c>
      <c r="H25" s="88" t="s">
        <v>156</v>
      </c>
      <c r="I25" s="88" t="s">
        <v>161</v>
      </c>
      <c r="J25" s="88" t="s">
        <v>156</v>
      </c>
      <c r="K25" s="88" t="s">
        <v>156</v>
      </c>
      <c r="L25" s="88" t="s">
        <v>164</v>
      </c>
      <c r="M25" s="88" t="s">
        <v>157</v>
      </c>
      <c r="N25" s="89" t="s">
        <v>157</v>
      </c>
    </row>
    <row r="27" spans="1:14" x14ac:dyDescent="0.2">
      <c r="A27" s="70" t="s">
        <v>165</v>
      </c>
    </row>
    <row r="28" spans="1:14" x14ac:dyDescent="0.2">
      <c r="A28" s="70" t="s">
        <v>166</v>
      </c>
      <c r="B28" s="70" t="s">
        <v>167</v>
      </c>
    </row>
    <row r="29" spans="1:14" x14ac:dyDescent="0.2">
      <c r="A29" s="70" t="s">
        <v>168</v>
      </c>
      <c r="B29" s="70" t="s">
        <v>169</v>
      </c>
    </row>
    <row r="30" spans="1:14" x14ac:dyDescent="0.2">
      <c r="A30" s="70" t="s">
        <v>170</v>
      </c>
      <c r="B30" s="70" t="s">
        <v>171</v>
      </c>
    </row>
    <row r="31" spans="1:14" x14ac:dyDescent="0.2">
      <c r="A31" s="70" t="s">
        <v>172</v>
      </c>
      <c r="B31" s="70" t="s">
        <v>173</v>
      </c>
    </row>
    <row r="32" spans="1:14" x14ac:dyDescent="0.2">
      <c r="A32" s="70" t="s">
        <v>174</v>
      </c>
      <c r="B32" s="70" t="s">
        <v>175</v>
      </c>
    </row>
    <row r="33" spans="1:21" ht="15" customHeight="1" x14ac:dyDescent="0.2">
      <c r="A33" s="70" t="s">
        <v>176</v>
      </c>
      <c r="B33" s="124" t="s">
        <v>177</v>
      </c>
      <c r="C33" s="124"/>
      <c r="D33" s="124"/>
      <c r="E33" s="124"/>
      <c r="F33" s="124"/>
      <c r="G33" s="124"/>
      <c r="H33" s="124"/>
      <c r="I33" s="124"/>
      <c r="J33" s="124"/>
      <c r="K33" s="124"/>
      <c r="L33" s="124"/>
      <c r="M33" s="124"/>
      <c r="N33" s="124"/>
      <c r="U33" s="82">
        <f>[2]Stamgegevens!B10</f>
        <v>0</v>
      </c>
    </row>
    <row r="35" spans="1:21" x14ac:dyDescent="0.2">
      <c r="C35" s="97"/>
      <c r="D35" s="97"/>
      <c r="E35" s="97"/>
      <c r="F35" s="97"/>
    </row>
    <row r="36" spans="1:21" ht="15" x14ac:dyDescent="0.25">
      <c r="A36" s="100" t="s">
        <v>188</v>
      </c>
      <c r="B36" s="101"/>
      <c r="C36" s="97"/>
      <c r="D36" s="97"/>
      <c r="E36" s="97"/>
      <c r="F36" s="97"/>
    </row>
    <row r="37" spans="1:21" ht="15" x14ac:dyDescent="0.25">
      <c r="A37" s="101"/>
      <c r="B37" s="102" t="s">
        <v>182</v>
      </c>
      <c r="C37" s="132" t="s">
        <v>183</v>
      </c>
      <c r="D37" s="133"/>
      <c r="E37" s="102" t="s">
        <v>147</v>
      </c>
      <c r="F37" s="97"/>
    </row>
    <row r="38" spans="1:21" ht="46.15" customHeight="1" x14ac:dyDescent="0.25">
      <c r="A38" s="101"/>
      <c r="B38" s="103" t="s">
        <v>184</v>
      </c>
      <c r="C38" s="134" t="s">
        <v>189</v>
      </c>
      <c r="D38" s="123"/>
      <c r="E38" s="103" t="s">
        <v>191</v>
      </c>
      <c r="F38" s="97"/>
    </row>
    <row r="39" spans="1:21" ht="15" x14ac:dyDescent="0.25">
      <c r="A39" s="101"/>
      <c r="B39" s="103" t="s">
        <v>185</v>
      </c>
      <c r="C39" s="122" t="s">
        <v>190</v>
      </c>
      <c r="D39" s="123"/>
      <c r="E39" s="103" t="s">
        <v>192</v>
      </c>
      <c r="F39" s="97"/>
    </row>
    <row r="40" spans="1:21" x14ac:dyDescent="0.2">
      <c r="A40" s="101" t="s">
        <v>186</v>
      </c>
      <c r="B40" s="101"/>
      <c r="C40" s="101"/>
      <c r="D40" s="101"/>
      <c r="E40" s="101"/>
      <c r="F40" s="97"/>
    </row>
    <row r="41" spans="1:21" x14ac:dyDescent="0.2">
      <c r="A41" s="101" t="s">
        <v>187</v>
      </c>
      <c r="B41" s="101"/>
      <c r="C41" s="101"/>
      <c r="D41" s="101"/>
      <c r="E41" s="101"/>
      <c r="F41" s="97"/>
    </row>
    <row r="42" spans="1:21" x14ac:dyDescent="0.2">
      <c r="B42" s="101"/>
      <c r="C42" s="101"/>
      <c r="D42" s="101"/>
      <c r="E42" s="101"/>
      <c r="F42" s="97"/>
    </row>
  </sheetData>
  <mergeCells count="10">
    <mergeCell ref="A14:A17"/>
    <mergeCell ref="A19:A21"/>
    <mergeCell ref="A23:A25"/>
    <mergeCell ref="C37:D37"/>
    <mergeCell ref="C38:D38"/>
    <mergeCell ref="C39:D39"/>
    <mergeCell ref="B33:N33"/>
    <mergeCell ref="B4:N4"/>
    <mergeCell ref="B5:N5"/>
    <mergeCell ref="B8:N8"/>
  </mergeCells>
  <conditionalFormatting sqref="W15">
    <cfRule type="expression" dxfId="39" priority="39">
      <formula>$V$14="waar"</formula>
    </cfRule>
  </conditionalFormatting>
  <conditionalFormatting sqref="C14:C17">
    <cfRule type="expression" dxfId="38" priority="40">
      <formula>$C$13="waar"</formula>
    </cfRule>
  </conditionalFormatting>
  <conditionalFormatting sqref="E14:E17">
    <cfRule type="expression" dxfId="37" priority="38">
      <formula>$E$13="waar"</formula>
    </cfRule>
  </conditionalFormatting>
  <conditionalFormatting sqref="G14:G17">
    <cfRule type="expression" dxfId="36" priority="37">
      <formula>$G$13="waar"</formula>
    </cfRule>
  </conditionalFormatting>
  <conditionalFormatting sqref="I14:I17">
    <cfRule type="expression" dxfId="35" priority="36">
      <formula>$I$13="waar"</formula>
    </cfRule>
  </conditionalFormatting>
  <conditionalFormatting sqref="K14:K17">
    <cfRule type="expression" dxfId="34" priority="35">
      <formula>$K$13="waar"</formula>
    </cfRule>
  </conditionalFormatting>
  <conditionalFormatting sqref="M14:M17">
    <cfRule type="expression" dxfId="33" priority="34">
      <formula>$M$13="waar"</formula>
    </cfRule>
  </conditionalFormatting>
  <conditionalFormatting sqref="N14:N17">
    <cfRule type="expression" dxfId="32" priority="33">
      <formula>$N$13="waar"</formula>
    </cfRule>
  </conditionalFormatting>
  <conditionalFormatting sqref="C23:C25">
    <cfRule type="expression" dxfId="31" priority="32">
      <formula>$C$22="waar"</formula>
    </cfRule>
  </conditionalFormatting>
  <conditionalFormatting sqref="E23:E25">
    <cfRule type="expression" dxfId="30" priority="31">
      <formula>$E$22="waar"</formula>
    </cfRule>
  </conditionalFormatting>
  <conditionalFormatting sqref="G23:G25">
    <cfRule type="expression" dxfId="29" priority="30">
      <formula>$G$22="waar"</formula>
    </cfRule>
  </conditionalFormatting>
  <conditionalFormatting sqref="I23:I25">
    <cfRule type="expression" dxfId="28" priority="29">
      <formula>$I$22="waar"</formula>
    </cfRule>
  </conditionalFormatting>
  <conditionalFormatting sqref="K23:K25">
    <cfRule type="expression" dxfId="27" priority="28">
      <formula>$K$22="waar"</formula>
    </cfRule>
  </conditionalFormatting>
  <conditionalFormatting sqref="M23:M25">
    <cfRule type="expression" dxfId="26" priority="27">
      <formula>$M$22</formula>
    </cfRule>
  </conditionalFormatting>
  <conditionalFormatting sqref="N23:N25">
    <cfRule type="expression" dxfId="25" priority="26">
      <formula>$N$22="waar"</formula>
    </cfRule>
  </conditionalFormatting>
  <conditionalFormatting sqref="L23:L25">
    <cfRule type="expression" dxfId="24" priority="25">
      <formula>$K$22="waar"</formula>
    </cfRule>
  </conditionalFormatting>
  <conditionalFormatting sqref="D14:D17">
    <cfRule type="expression" dxfId="23" priority="24">
      <formula>$C$13="waar"</formula>
    </cfRule>
  </conditionalFormatting>
  <conditionalFormatting sqref="F14:F17">
    <cfRule type="expression" dxfId="22" priority="23">
      <formula>$E$13="waar"</formula>
    </cfRule>
  </conditionalFormatting>
  <conditionalFormatting sqref="H14:H17">
    <cfRule type="expression" dxfId="21" priority="22">
      <formula>$G$13="waar"</formula>
    </cfRule>
  </conditionalFormatting>
  <conditionalFormatting sqref="J14:J17">
    <cfRule type="expression" dxfId="20" priority="21">
      <formula>$I$13="waar"</formula>
    </cfRule>
  </conditionalFormatting>
  <conditionalFormatting sqref="L14:L17">
    <cfRule type="expression" dxfId="19" priority="20">
      <formula>$K$13="waar"</formula>
    </cfRule>
  </conditionalFormatting>
  <conditionalFormatting sqref="D23:D25">
    <cfRule type="expression" dxfId="18" priority="19">
      <formula>$C$22="waar"</formula>
    </cfRule>
  </conditionalFormatting>
  <conditionalFormatting sqref="F23:F25">
    <cfRule type="expression" dxfId="17" priority="18">
      <formula>$E$22="waar"</formula>
    </cfRule>
  </conditionalFormatting>
  <conditionalFormatting sqref="H23:H25">
    <cfRule type="expression" dxfId="16" priority="17">
      <formula>$G$22="waar"</formula>
    </cfRule>
  </conditionalFormatting>
  <conditionalFormatting sqref="J23:J25">
    <cfRule type="expression" dxfId="15" priority="16">
      <formula>$I$22="waar"</formula>
    </cfRule>
  </conditionalFormatting>
  <conditionalFormatting sqref="A33:N33">
    <cfRule type="expression" dxfId="14" priority="15">
      <formula>$U$33="Aanvullend"</formula>
    </cfRule>
  </conditionalFormatting>
  <conditionalFormatting sqref="A32:I32">
    <cfRule type="expression" dxfId="13" priority="14">
      <formula>$U$33="Aanvullend"</formula>
    </cfRule>
  </conditionalFormatting>
  <conditionalFormatting sqref="J19:J21">
    <cfRule type="expression" dxfId="12" priority="7">
      <formula>$I$18="waar"</formula>
    </cfRule>
    <cfRule type="expression" dxfId="11" priority="13">
      <formula>$I$18="waar"</formula>
    </cfRule>
  </conditionalFormatting>
  <conditionalFormatting sqref="I19:I21">
    <cfRule type="expression" dxfId="10" priority="12">
      <formula>$I$18="waar"</formula>
    </cfRule>
  </conditionalFormatting>
  <conditionalFormatting sqref="N19:N21">
    <cfRule type="expression" dxfId="9" priority="11">
      <formula>$N$18="waar"</formula>
    </cfRule>
  </conditionalFormatting>
  <conditionalFormatting sqref="M19:M21">
    <cfRule type="expression" dxfId="8" priority="10">
      <formula>$M$18="waar"</formula>
    </cfRule>
  </conditionalFormatting>
  <conditionalFormatting sqref="K19:K21">
    <cfRule type="expression" dxfId="7" priority="9">
      <formula>$K$18="waar"</formula>
    </cfRule>
  </conditionalFormatting>
  <conditionalFormatting sqref="L19:L21">
    <cfRule type="expression" dxfId="6" priority="8">
      <formula>$K$18="waar"</formula>
    </cfRule>
  </conditionalFormatting>
  <conditionalFormatting sqref="H19:H21">
    <cfRule type="expression" dxfId="5" priority="6">
      <formula>$G$18="waar"</formula>
    </cfRule>
  </conditionalFormatting>
  <conditionalFormatting sqref="G19:G21">
    <cfRule type="expression" dxfId="4" priority="5">
      <formula>$G$18="waar"</formula>
    </cfRule>
  </conditionalFormatting>
  <conditionalFormatting sqref="F19:F21">
    <cfRule type="expression" dxfId="3" priority="4">
      <formula>$E$18="waar"</formula>
    </cfRule>
  </conditionalFormatting>
  <conditionalFormatting sqref="E19:E21">
    <cfRule type="expression" dxfId="2" priority="3">
      <formula>$E$18="waar"</formula>
    </cfRule>
  </conditionalFormatting>
  <conditionalFormatting sqref="D19:D21">
    <cfRule type="expression" dxfId="1" priority="2">
      <formula>$C$18="waar"</formula>
    </cfRule>
  </conditionalFormatting>
  <conditionalFormatting sqref="C19:C21">
    <cfRule type="expression" dxfId="0" priority="1">
      <formula>$C$18="waar"</formula>
    </cfRule>
  </conditionalFormatting>
  <pageMargins left="0.70866141732283472" right="0.70866141732283472"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8EE4018E66D942AC1FEBBAE1E78DAA" ma:contentTypeVersion="6" ma:contentTypeDescription="Een nieuw document maken." ma:contentTypeScope="" ma:versionID="463f1a600c3e2e31111029e5da839e44">
  <xsd:schema xmlns:xsd="http://www.w3.org/2001/XMLSchema" xmlns:xs="http://www.w3.org/2001/XMLSchema" xmlns:p="http://schemas.microsoft.com/office/2006/metadata/properties" xmlns:ns3="5e36322e-294d-4e51-a88b-d960197ca7d3" targetNamespace="http://schemas.microsoft.com/office/2006/metadata/properties" ma:root="true" ma:fieldsID="91cb1679e1e997ed8dcb685c2e95fb1e" ns3:_="">
    <xsd:import namespace="5e36322e-294d-4e51-a88b-d960197ca7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6322e-294d-4e51-a88b-d960197ca7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526223-7D86-430C-82C0-0EBCEA8A0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36322e-294d-4e51-a88b-d960197ca7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383134-ACAB-482E-A93C-5F8BFFF03248}">
  <ds:schemaRefs>
    <ds:schemaRef ds:uri="http://schemas.microsoft.com/sharepoint/v3/contenttype/forms"/>
  </ds:schemaRefs>
</ds:datastoreItem>
</file>

<file path=customXml/itemProps3.xml><?xml version="1.0" encoding="utf-8"?>
<ds:datastoreItem xmlns:ds="http://schemas.openxmlformats.org/officeDocument/2006/customXml" ds:itemID="{A31271F0-6C35-4993-B72D-F5E287BB57F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e36322e-294d-4e51-a88b-d960197ca7d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Auditdocument ABU</vt:lpstr>
      <vt:lpstr>Beslisboom</vt:lpstr>
      <vt:lpstr>'Auditdocument ABU'!Afdrukbereik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Loreen Quinten</dc:creator>
  <cp:lastModifiedBy>Laura Spangenberg</cp:lastModifiedBy>
  <cp:lastPrinted>2020-01-30T12:59:29Z</cp:lastPrinted>
  <dcterms:created xsi:type="dcterms:W3CDTF">2019-11-19T09:05:01Z</dcterms:created>
  <dcterms:modified xsi:type="dcterms:W3CDTF">2020-03-18T07:53:36Z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0x010100BD8EE4018E66D942AC1FEBBAE1E78DAA</vt:lpwstr>
  </property>
</Properties>
</file>